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tapajova\Desktop\Moje dokumenty\MKT strategia\"/>
    </mc:Choice>
  </mc:AlternateContent>
  <xr:revisionPtr revIDLastSave="0" documentId="8_{8C3B3DE0-4300-4B02-B8D6-4820528938E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onukový list AITEC" sheetId="3" r:id="rId1"/>
    <sheet name="Prehľad BALÍKOV" sheetId="2" r:id="rId2"/>
  </sheets>
  <definedNames>
    <definedName name="_xlnm.Print_Titles" localSheetId="0">'Ponukový list AITEC'!$12:$13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K41" i="3" s="1"/>
  <c r="G41" i="3"/>
  <c r="L41" i="3"/>
  <c r="F85" i="3" l="1"/>
  <c r="K85" i="3" s="1"/>
  <c r="G85" i="3"/>
  <c r="L85" i="3"/>
  <c r="F24" i="3"/>
  <c r="K24" i="3" s="1"/>
  <c r="G24" i="3"/>
  <c r="L24" i="3"/>
  <c r="F40" i="3" l="1"/>
  <c r="K40" i="3" s="1"/>
  <c r="G40" i="3"/>
  <c r="L40" i="3"/>
  <c r="F79" i="3" l="1"/>
  <c r="K79" i="3" s="1"/>
  <c r="L79" i="3"/>
  <c r="F78" i="3"/>
  <c r="G78" i="3" s="1"/>
  <c r="L78" i="3"/>
  <c r="F70" i="3"/>
  <c r="K70" i="3" s="1"/>
  <c r="L70" i="3"/>
  <c r="F64" i="3"/>
  <c r="K64" i="3" s="1"/>
  <c r="L64" i="3"/>
  <c r="F63" i="3"/>
  <c r="K63" i="3" s="1"/>
  <c r="G63" i="3"/>
  <c r="L63" i="3"/>
  <c r="F47" i="3"/>
  <c r="G47" i="3" s="1"/>
  <c r="L47" i="3"/>
  <c r="F38" i="3"/>
  <c r="G38" i="3" s="1"/>
  <c r="L38" i="3"/>
  <c r="F28" i="3"/>
  <c r="G28" i="3" s="1"/>
  <c r="L28" i="3"/>
  <c r="F36" i="3"/>
  <c r="G70" i="3" l="1"/>
  <c r="K28" i="3"/>
  <c r="K38" i="3"/>
  <c r="G79" i="3"/>
  <c r="K78" i="3"/>
  <c r="G64" i="3"/>
  <c r="K47" i="3"/>
  <c r="F15" i="3"/>
  <c r="G15" i="3" s="1"/>
  <c r="F16" i="3"/>
  <c r="F17" i="3"/>
  <c r="F18" i="3"/>
  <c r="F19" i="3"/>
  <c r="F20" i="3"/>
  <c r="F21" i="3"/>
  <c r="F22" i="3"/>
  <c r="F23" i="3"/>
  <c r="F25" i="3"/>
  <c r="F26" i="3"/>
  <c r="F27" i="3"/>
  <c r="F29" i="3"/>
  <c r="F30" i="3"/>
  <c r="F31" i="3"/>
  <c r="F32" i="3"/>
  <c r="F33" i="3"/>
  <c r="F34" i="3"/>
  <c r="F35" i="3"/>
  <c r="F37" i="3"/>
  <c r="F39" i="3"/>
  <c r="F42" i="3"/>
  <c r="F43" i="3"/>
  <c r="F44" i="3"/>
  <c r="F45" i="3"/>
  <c r="F46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5" i="3"/>
  <c r="F66" i="3"/>
  <c r="F67" i="3"/>
  <c r="F68" i="3"/>
  <c r="F69" i="3"/>
  <c r="F71" i="3"/>
  <c r="F72" i="3"/>
  <c r="F73" i="3"/>
  <c r="F74" i="3"/>
  <c r="F75" i="3"/>
  <c r="F76" i="3"/>
  <c r="F77" i="3"/>
  <c r="F80" i="3"/>
  <c r="F81" i="3"/>
  <c r="F82" i="3"/>
  <c r="F83" i="3"/>
  <c r="F84" i="3"/>
  <c r="F86" i="3"/>
  <c r="F87" i="3"/>
  <c r="F88" i="3"/>
  <c r="F89" i="3"/>
  <c r="F90" i="3"/>
  <c r="F91" i="3"/>
  <c r="F14" i="3"/>
  <c r="L91" i="3" l="1"/>
  <c r="G91" i="3"/>
  <c r="K91" i="3"/>
  <c r="L90" i="3"/>
  <c r="K90" i="3"/>
  <c r="L89" i="3"/>
  <c r="G89" i="3"/>
  <c r="K89" i="3"/>
  <c r="L88" i="3"/>
  <c r="G88" i="3"/>
  <c r="K88" i="3"/>
  <c r="L87" i="3"/>
  <c r="K87" i="3"/>
  <c r="L86" i="3"/>
  <c r="K86" i="3"/>
  <c r="L84" i="3"/>
  <c r="K84" i="3"/>
  <c r="L83" i="3"/>
  <c r="K83" i="3"/>
  <c r="L82" i="3"/>
  <c r="K82" i="3"/>
  <c r="L81" i="3"/>
  <c r="G81" i="3"/>
  <c r="K81" i="3"/>
  <c r="L80" i="3"/>
  <c r="K80" i="3"/>
  <c r="L77" i="3"/>
  <c r="K77" i="3"/>
  <c r="L76" i="3"/>
  <c r="K76" i="3"/>
  <c r="L75" i="3"/>
  <c r="G75" i="3"/>
  <c r="K75" i="3"/>
  <c r="L74" i="3"/>
  <c r="K74" i="3"/>
  <c r="L73" i="3"/>
  <c r="K73" i="3"/>
  <c r="L72" i="3"/>
  <c r="K72" i="3"/>
  <c r="L71" i="3"/>
  <c r="K71" i="3"/>
  <c r="L69" i="3"/>
  <c r="G69" i="3"/>
  <c r="K69" i="3"/>
  <c r="L68" i="3"/>
  <c r="G68" i="3"/>
  <c r="K68" i="3"/>
  <c r="L67" i="3"/>
  <c r="K67" i="3"/>
  <c r="L66" i="3"/>
  <c r="G66" i="3"/>
  <c r="K66" i="3"/>
  <c r="L65" i="3"/>
  <c r="K65" i="3"/>
  <c r="L62" i="3"/>
  <c r="K62" i="3"/>
  <c r="L61" i="3"/>
  <c r="G61" i="3"/>
  <c r="K61" i="3"/>
  <c r="L60" i="3"/>
  <c r="G60" i="3"/>
  <c r="K60" i="3"/>
  <c r="L59" i="3"/>
  <c r="K59" i="3"/>
  <c r="L58" i="3"/>
  <c r="K58" i="3"/>
  <c r="L57" i="3"/>
  <c r="G57" i="3"/>
  <c r="K57" i="3"/>
  <c r="L56" i="3"/>
  <c r="G56" i="3"/>
  <c r="K56" i="3"/>
  <c r="L55" i="3"/>
  <c r="K55" i="3"/>
  <c r="L54" i="3"/>
  <c r="K54" i="3"/>
  <c r="L53" i="3"/>
  <c r="K53" i="3"/>
  <c r="L52" i="3"/>
  <c r="K52" i="3"/>
  <c r="L51" i="3"/>
  <c r="G51" i="3"/>
  <c r="K51" i="3"/>
  <c r="L50" i="3"/>
  <c r="K50" i="3"/>
  <c r="L49" i="3"/>
  <c r="K49" i="3"/>
  <c r="L48" i="3"/>
  <c r="G48" i="3"/>
  <c r="K48" i="3"/>
  <c r="L46" i="3"/>
  <c r="K46" i="3"/>
  <c r="L45" i="3"/>
  <c r="K45" i="3"/>
  <c r="L44" i="3"/>
  <c r="K44" i="3"/>
  <c r="L43" i="3"/>
  <c r="G43" i="3"/>
  <c r="K43" i="3"/>
  <c r="L42" i="3"/>
  <c r="G42" i="3"/>
  <c r="K42" i="3"/>
  <c r="L39" i="3"/>
  <c r="G39" i="3"/>
  <c r="K39" i="3"/>
  <c r="L37" i="3"/>
  <c r="K37" i="3"/>
  <c r="L36" i="3"/>
  <c r="G36" i="3"/>
  <c r="K36" i="3"/>
  <c r="L35" i="3"/>
  <c r="K35" i="3"/>
  <c r="L34" i="3"/>
  <c r="K34" i="3"/>
  <c r="L33" i="3"/>
  <c r="K33" i="3"/>
  <c r="L32" i="3"/>
  <c r="G32" i="3"/>
  <c r="K32" i="3"/>
  <c r="L31" i="3"/>
  <c r="G31" i="3"/>
  <c r="K31" i="3"/>
  <c r="L30" i="3"/>
  <c r="K30" i="3"/>
  <c r="L29" i="3"/>
  <c r="K29" i="3"/>
  <c r="L27" i="3"/>
  <c r="G27" i="3"/>
  <c r="K27" i="3"/>
  <c r="L26" i="3"/>
  <c r="K26" i="3"/>
  <c r="L25" i="3"/>
  <c r="K25" i="3"/>
  <c r="L23" i="3"/>
  <c r="K23" i="3"/>
  <c r="L22" i="3"/>
  <c r="K22" i="3"/>
  <c r="L21" i="3"/>
  <c r="G21" i="3"/>
  <c r="K21" i="3"/>
  <c r="L20" i="3"/>
  <c r="K20" i="3"/>
  <c r="L19" i="3"/>
  <c r="G19" i="3"/>
  <c r="K19" i="3"/>
  <c r="L18" i="3"/>
  <c r="G18" i="3"/>
  <c r="K18" i="3"/>
  <c r="L17" i="3"/>
  <c r="G17" i="3"/>
  <c r="K17" i="3"/>
  <c r="L16" i="3"/>
  <c r="K16" i="3"/>
  <c r="L15" i="3"/>
  <c r="K15" i="3"/>
  <c r="L14" i="3"/>
  <c r="K14" i="3"/>
  <c r="F44" i="2"/>
  <c r="E44" i="2"/>
  <c r="F36" i="2"/>
  <c r="F32" i="2" s="1"/>
  <c r="E36" i="2"/>
  <c r="F25" i="2"/>
  <c r="F21" i="2" s="1"/>
  <c r="E25" i="2"/>
  <c r="E21" i="2" s="1"/>
  <c r="F14" i="2"/>
  <c r="E14" i="2"/>
  <c r="F8" i="2"/>
  <c r="F2" i="2"/>
  <c r="E8" i="2"/>
  <c r="G8" i="2" s="1"/>
  <c r="E2" i="2"/>
  <c r="G2" i="2" s="1"/>
  <c r="G14" i="2" l="1"/>
  <c r="L92" i="3"/>
  <c r="G58" i="3"/>
  <c r="G76" i="3"/>
  <c r="G82" i="3"/>
  <c r="G14" i="3"/>
  <c r="G23" i="3"/>
  <c r="G44" i="3"/>
  <c r="G53" i="3"/>
  <c r="G59" i="3"/>
  <c r="G67" i="3"/>
  <c r="G72" i="3"/>
  <c r="G80" i="3"/>
  <c r="G87" i="3"/>
  <c r="G22" i="3"/>
  <c r="G52" i="3"/>
  <c r="G71" i="3"/>
  <c r="G77" i="3"/>
  <c r="G86" i="3"/>
  <c r="G90" i="3"/>
  <c r="G16" i="3"/>
  <c r="G25" i="3"/>
  <c r="G34" i="3"/>
  <c r="G45" i="3"/>
  <c r="G54" i="3"/>
  <c r="G62" i="3"/>
  <c r="G73" i="3"/>
  <c r="G83" i="3"/>
  <c r="G29" i="3"/>
  <c r="G37" i="3"/>
  <c r="G49" i="3"/>
  <c r="G26" i="3"/>
  <c r="G35" i="3"/>
  <c r="G46" i="3"/>
  <c r="G55" i="3"/>
  <c r="G65" i="3"/>
  <c r="G74" i="3"/>
  <c r="G84" i="3"/>
  <c r="G20" i="3"/>
  <c r="G30" i="3"/>
  <c r="G50" i="3"/>
  <c r="G33" i="3"/>
  <c r="K92" i="3"/>
  <c r="G44" i="2"/>
  <c r="G36" i="2"/>
  <c r="E32" i="2"/>
  <c r="G32" i="2" s="1"/>
  <c r="G25" i="2"/>
  <c r="G21" i="2"/>
</calcChain>
</file>

<file path=xl/sharedStrings.xml><?xml version="1.0" encoding="utf-8"?>
<sst xmlns="http://schemas.openxmlformats.org/spreadsheetml/2006/main" count="562" uniqueCount="159">
  <si>
    <t>AITEC - tituly hradené MŠVVaŠ SR</t>
  </si>
  <si>
    <t>Typ</t>
  </si>
  <si>
    <t>1.</t>
  </si>
  <si>
    <t>Balík</t>
  </si>
  <si>
    <t>+ 1 + 1 CD + 1CD aitec offline</t>
  </si>
  <si>
    <r>
      <rPr>
        <b/>
        <sz val="11"/>
        <color theme="1"/>
        <rFont val="Calibri"/>
        <family val="2"/>
        <charset val="238"/>
        <scheme val="minor"/>
      </rPr>
      <t>M1 HUPS (ministerský):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HUPSOV šlabikár 1., 2. časť, PZ</t>
    </r>
  </si>
  <si>
    <r>
      <rPr>
        <b/>
        <sz val="11"/>
        <color theme="1"/>
        <rFont val="Calibri"/>
        <family val="2"/>
        <charset val="238"/>
        <scheme val="minor"/>
      </rPr>
      <t>M1 LIPKA (ministerský):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LIPKA šlabikár 1., 2. časť, čítanka</t>
    </r>
  </si>
  <si>
    <t xml:space="preserve"> + 1 + 2 CD + 1 CD aitec offline </t>
  </si>
  <si>
    <t>Súbor</t>
  </si>
  <si>
    <t>Autori</t>
  </si>
  <si>
    <t>HUPSOV šlabikár – SÚBOR (1., 2. časť, PZ)</t>
  </si>
  <si>
    <t>Hirschnerová a kol.</t>
  </si>
  <si>
    <t>+ 1 súbor + 1 CD</t>
  </si>
  <si>
    <t>Titul</t>
  </si>
  <si>
    <t>HUPSOV šlabikár – 1. časť</t>
  </si>
  <si>
    <t>+ 1</t>
  </si>
  <si>
    <t>HUPSOV šlabikár – 2. časť</t>
  </si>
  <si>
    <t>HUPSOV šlabikár – PZ</t>
  </si>
  <si>
    <t>Počet
kusov</t>
  </si>
  <si>
    <t xml:space="preserve">Názov </t>
  </si>
  <si>
    <r>
      <t xml:space="preserve">BONUSOVÝ PROGRAM
</t>
    </r>
    <r>
      <rPr>
        <sz val="8"/>
        <color theme="0"/>
        <rFont val="Calibri"/>
        <family val="2"/>
        <charset val="238"/>
        <scheme val="minor"/>
      </rPr>
      <t>podrobné informácie na www.aitec.sk</t>
    </r>
  </si>
  <si>
    <t>Cena v € 
s DPH</t>
  </si>
  <si>
    <r>
      <t xml:space="preserve">SPOLU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</si>
  <si>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</si>
  <si>
    <t>Cena v € bez DPH</t>
  </si>
  <si>
    <t>najnižšia cena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</si>
  <si>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</si>
  <si>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</si>
  <si>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</si>
  <si>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</si>
  <si>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</si>
  <si>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</si>
  <si>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Tatra banka číslo účtu: SK 9111000000002928906300</t>
  </si>
  <si>
    <t>Šlabikár LIPKA® – SÚBOR (1., 2. časť, čítanka)</t>
  </si>
  <si>
    <t>2.</t>
  </si>
  <si>
    <t>Striežovská a kol.</t>
  </si>
  <si>
    <t>+ 1 súbor + 2 CD</t>
  </si>
  <si>
    <t xml:space="preserve">Šlabikár LIPKA® – 1. časť </t>
  </si>
  <si>
    <t>Šlabikár LIPKA® – 2. časť</t>
  </si>
  <si>
    <t>Šlabikár LIPKA® – čítanka</t>
  </si>
  <si>
    <t>+ 1 súbor</t>
  </si>
  <si>
    <t>Matematika pre prvákov – SÚBOR (1. a 2. časť)</t>
  </si>
  <si>
    <t>Belic – Striežovská</t>
  </si>
  <si>
    <t>+ 1 súbor + 1 CD aitec offline</t>
  </si>
  <si>
    <t>Matematika pre prvákov – 1. časť</t>
  </si>
  <si>
    <t>Matematika pre prvákov – 2. časť</t>
  </si>
  <si>
    <t>Matematika pre 1 ročník ZŠ – SÚBOR (1. a 2. časť)</t>
  </si>
  <si>
    <t>Lehoťanová</t>
  </si>
  <si>
    <t>Matematika pre 1 ročník ZŠ – 1. časť</t>
  </si>
  <si>
    <t>Matematika pre 1 ročník ZŠ – 2. časť</t>
  </si>
  <si>
    <t>Matematika pre 1 ročník ZŠ – SÚBOR (1. a 2. časť) VJM</t>
  </si>
  <si>
    <t xml:space="preserve">Matematika pre 1 ročník ZŠ – 1. časť VJM </t>
  </si>
  <si>
    <t xml:space="preserve">Matematika pre 1 ročník ZŠ – 2. časť VJM </t>
  </si>
  <si>
    <t>+ 1 + 3 CD aitec offline</t>
  </si>
  <si>
    <t>+ 1 + 2 CD aitec offline</t>
  </si>
  <si>
    <t>Slovenský jazyk pre 2. ročník ZŠ – učebnica</t>
  </si>
  <si>
    <t>Hirschnerová, Dienerová, Nosáľová</t>
  </si>
  <si>
    <t>Nové vydanie z roku 2020 + 1</t>
  </si>
  <si>
    <t>Čítanka pre 2. ročník ZŠ – učebnica</t>
  </si>
  <si>
    <t>Nosáľová, Hirková, Dienerová</t>
  </si>
  <si>
    <t xml:space="preserve">Matematika pre druhákov – SÚBOR (učebnica, PZ 1., 2. časť) </t>
  </si>
  <si>
    <t>Belic, Striežovská</t>
  </si>
  <si>
    <t>+ 1 + 1 CD aitec offline</t>
  </si>
  <si>
    <t xml:space="preserve">Matematika pre druhákov – SADA (PZ 1., 2. časť) 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</si>
  <si>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</si>
  <si>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</si>
  <si>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</si>
  <si>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</si>
  <si>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Matematika pre druhákov – SÚBOR (učebnica, PZ 1., 2. časť)</t>
  </si>
  <si>
    <t>Černek, Bednářová</t>
  </si>
  <si>
    <t>Matematika pre druhákov – učebnica</t>
  </si>
  <si>
    <t>Matematika pre druhákov – pracovný zošit 1. časť</t>
  </si>
  <si>
    <t>Matematika pre druhákov – pracovný zošit 2. časť</t>
  </si>
  <si>
    <t>Matematika pre druhákov – SÚBOR (učebnica, PZ 1., 2. časť) VJM</t>
  </si>
  <si>
    <t>Matematika pre druhákov – SADA (PZ 1., 2. časť) VJM</t>
  </si>
  <si>
    <t>Matematika pre druhákov – učebnica VJM</t>
  </si>
  <si>
    <t>Matematika pre druhákov – pracovný zošit 1. časť VJM</t>
  </si>
  <si>
    <t>Matematika pre druhákov – pracovný zošit 2. časť VJM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</si>
  <si>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</si>
  <si>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</si>
  <si>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</si>
  <si>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</si>
  <si>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+ 1 + 4 CD aitec offline</t>
  </si>
  <si>
    <t>Slovenský jazyk pre 3. ročník ZŠ – učebnica</t>
  </si>
  <si>
    <t>Hirschnerová, Dobišová Adame</t>
  </si>
  <si>
    <t xml:space="preserve">Matematika pre tretiakov – SÚBOR (učebnica, PZ 1., 2. časť) </t>
  </si>
  <si>
    <t>Matematika pre tretiakov – SADA (PZ 1., 2. časť)</t>
  </si>
  <si>
    <t>Matematika pre tretiakov – učebnica</t>
  </si>
  <si>
    <t xml:space="preserve">Matematika pre tretiakov – pracovný zošit 1. časť </t>
  </si>
  <si>
    <t>Matematika pre tretiakov – pracovný zošit 2. časť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</si>
  <si>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</si>
  <si>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</si>
  <si>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</si>
  <si>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</si>
  <si>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</si>
  <si>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</si>
  <si>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</si>
  <si>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 xml:space="preserve">Matematika pre štvrtákov – SÚBOR (učebnica, PZ 1., 2. časť) </t>
  </si>
  <si>
    <t>Matematika pre štvrtákov – SADA (PZ 1., 2. časť)</t>
  </si>
  <si>
    <t>Matematika pre štvrtákov – učebnica</t>
  </si>
  <si>
    <t>Matematika pre štvrtákov – pracovný zošit 1. časť</t>
  </si>
  <si>
    <t xml:space="preserve">Matematika pre štvrtákov – pracovný zošit 2. časť </t>
  </si>
  <si>
    <t xml:space="preserve">Prírodoveda pre štvrtákov – pracovná učebnica </t>
  </si>
  <si>
    <t>Prírodoveda pre štvrtákov – pracovná učebnica VJM</t>
  </si>
  <si>
    <t xml:space="preserve">Vlastiveda pre štvrtákov – pracovná učebnica, 1. časť </t>
  </si>
  <si>
    <t xml:space="preserve">Vlastiveda pre štvrtákov – pracovná učebnica, 2. časť </t>
  </si>
  <si>
    <t>Vlastiveda pre štvrtákov – pracovná učebnica, 1. časť VJM</t>
  </si>
  <si>
    <t>Vlastiveda pre štvrtákov – pracovná učebnica, 2. časť VJM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</si>
  <si>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</si>
  <si>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t>OBJEDNAŤ</t>
  </si>
  <si>
    <t>PONUKOVÝ LIST VYDAVATEĽSTVA AITEC</t>
  </si>
  <si>
    <t>Ročník</t>
  </si>
  <si>
    <r>
      <t xml:space="preserve">BONUSOVÝ PROGRAM
</t>
    </r>
    <r>
      <rPr>
        <sz val="11"/>
        <color theme="0"/>
        <rFont val="Calibri"/>
        <family val="2"/>
        <charset val="238"/>
        <scheme val="minor"/>
      </rPr>
      <t>Viac informácií na www.aitec.sk</t>
    </r>
  </si>
  <si>
    <t>BALÍK M1 HUPS (ministerský)</t>
  </si>
  <si>
    <t xml:space="preserve">Matematika pre prvákov – 2. časť </t>
  </si>
  <si>
    <t>BALÍK M1 LIPKA (ministerský)</t>
  </si>
  <si>
    <t>+ 1
+ 1 CD AITEC OFFLINE + 2 CD</t>
  </si>
  <si>
    <t>+ 1
+ 1 CD AITEC OFFLINE + 1 CD</t>
  </si>
  <si>
    <t>BALÍK M2 MAXI (ministerský):</t>
  </si>
  <si>
    <t>+ 1 
+ 3 CD AITEC OFFLINE</t>
  </si>
  <si>
    <t>Nové vydanie z roku 2020</t>
  </si>
  <si>
    <t>BALÍK M2 MINI (ministerský):</t>
  </si>
  <si>
    <t>+ 1 
+ 2 CD AITEC OFFLINE</t>
  </si>
  <si>
    <t>BALÍK M3 MAXI (ministerský):</t>
  </si>
  <si>
    <t>+ 1 
+ 4 CD AITEC OFFLINE</t>
  </si>
  <si>
    <t>BALÍK M3 MINI (ministerský):</t>
  </si>
  <si>
    <t>BALÍK M4 MAXI (ministerský):</t>
  </si>
  <si>
    <t>BALÍK M4 MINI (ministerský):</t>
  </si>
  <si>
    <t>Sadzba DPH 10% na všetky tituly, ceny sú uvedené vrátane DPH.</t>
  </si>
  <si>
    <r>
      <t xml:space="preserve">Bežná cena titulu v </t>
    </r>
    <r>
      <rPr>
        <b/>
        <sz val="11"/>
        <color theme="0"/>
        <rFont val="Calibri"/>
        <family val="2"/>
        <charset val="238"/>
      </rPr>
      <t>€ vrátane DPH</t>
    </r>
  </si>
  <si>
    <r>
      <t xml:space="preserve">Cena titulu v balíku v </t>
    </r>
    <r>
      <rPr>
        <b/>
        <sz val="11"/>
        <color theme="0"/>
        <rFont val="Calibri"/>
        <family val="2"/>
        <charset val="238"/>
      </rPr>
      <t>€ vrátane DPH</t>
    </r>
  </si>
  <si>
    <r>
      <t xml:space="preserve">Ušetríte za 
1 BALÍK v </t>
    </r>
    <r>
      <rPr>
        <b/>
        <sz val="11"/>
        <color theme="0"/>
        <rFont val="Calibri"/>
        <family val="2"/>
        <charset val="238"/>
      </rPr>
      <t>€ vrátane DPH</t>
    </r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</si>
  <si>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</si>
  <si>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Cena v balíku
v € s DPH</t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</si>
  <si>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</si>
  <si>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</si>
  <si>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</si>
  <si>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</si>
  <si>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</si>
  <si>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</si>
  <si>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</si>
  <si>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</si>
  <si>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</si>
  <si>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2020/2021.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</si>
  <si>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r>
      <rPr>
        <b/>
        <sz val="18"/>
        <color theme="0"/>
        <rFont val="Calibri"/>
        <family val="2"/>
        <charset val="238"/>
        <scheme val="minor"/>
      </rPr>
      <t>AITEC - tituly hradené MŠVVaŠ SR,
zloženie balíkov</t>
    </r>
    <r>
      <rPr>
        <sz val="11"/>
        <color theme="0"/>
        <rFont val="Calibri"/>
        <family val="2"/>
        <charset val="238"/>
        <scheme val="minor"/>
      </rPr>
      <t xml:space="preserve">
Ponukový list vydavateľstva AITEC</t>
    </r>
    <r>
      <rPr>
        <sz val="11"/>
        <color theme="0"/>
        <rFont val="Calibri"/>
        <family val="2"/>
        <charset val="238"/>
        <scheme val="minor"/>
      </rPr>
      <t xml:space="preserve">
</t>
    </r>
  </si>
  <si>
    <t>pre verejné obstarávanie škôl s príspevkom MŠVVaŠ  SR, šk. rok 2020/2021</t>
  </si>
  <si>
    <t>Slovenský jazyk pre 2. ročník ZŠ - pracovný zošit</t>
  </si>
  <si>
    <r>
      <rPr>
        <b/>
        <sz val="11"/>
        <color theme="1"/>
        <rFont val="Calibri"/>
        <family val="2"/>
        <charset val="238"/>
        <scheme val="minor"/>
      </rPr>
      <t xml:space="preserve">M2 MINI (ministerský):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Slovenský jazyk pre 2. roč. ZŠ - učebnica, Čítanka pre 2. roč. ZŠ - učebnica, Prvouka pre druhákov</t>
    </r>
  </si>
  <si>
    <r>
      <rPr>
        <b/>
        <sz val="11"/>
        <color theme="1"/>
        <rFont val="Calibri"/>
        <family val="2"/>
        <charset val="238"/>
        <scheme val="minor"/>
      </rPr>
      <t>M2 MAXI (ministerský):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učebnica, Čítanka pre 2. roč. ZŠ - učebnica, Prvouka pre druhákov</t>
    </r>
  </si>
  <si>
    <r>
      <t xml:space="preserve">M3 MAXI (ministerský):
</t>
    </r>
    <r>
      <rPr>
        <sz val="8"/>
        <color theme="1"/>
        <rFont val="Calibri"/>
        <family val="2"/>
        <charset val="238"/>
        <scheme val="minor"/>
      </rPr>
      <t>Matematika pre tretiakov (PZ 1., 2. časť, učebnica), Slovenský jazyk pre 3. roč. ZŠ - učebnica, 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</si>
  <si>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 xml:space="preserve">M3 MINI (ministerský):
</t>
    </r>
    <r>
      <rPr>
        <sz val="8"/>
        <color theme="1"/>
        <rFont val="Calibri"/>
        <family val="2"/>
        <charset val="238"/>
        <scheme val="minor"/>
      </rPr>
      <t>Slovenský jazyk pre 3. roč. ZŠ - učebnica,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</si>
  <si>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>M4 MAXI (ministerský):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štvrtákov (PZ 1., 2. časť, učebnica), Slovenský jazyk pre 4. roč. ZŠ - učebnica, Prírodoveda pre štvrtákov, Vlastiveda pre štvrtákov</t>
    </r>
  </si>
  <si>
    <r>
      <rPr>
        <b/>
        <sz val="11"/>
        <color theme="1"/>
        <rFont val="Calibri"/>
        <family val="2"/>
        <charset val="238"/>
        <scheme val="minor"/>
      </rPr>
      <t>M4 MINI (ministerský):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Slovenský jazyk pre 4. roč. ZŠ - učebnica, Prírodoveda pre štvrtákov, Vlastiveda pre štvrtákov</t>
    </r>
  </si>
  <si>
    <t xml:space="preserve">Pracovný zošit k učebnici Čítanka pre 2. roč. ZŠ – učebnica </t>
  </si>
  <si>
    <t>Lacková, Agalarevová</t>
  </si>
  <si>
    <t>Šlabikár LIPKA® – PZ</t>
  </si>
  <si>
    <t>Zbierka úloh z matematiky pre štvrtákov</t>
  </si>
  <si>
    <t>Slovenský jazyk pre 2. ročník ZŠ – pracovná učebnica, 1. časť</t>
  </si>
  <si>
    <t>Titková, Siposová, Bulejová, Kulichová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</si>
</sst>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0" fontId="8" fillId="6" borderId="6" xfId="0" applyFont="1" applyFill="1" applyBorder="1" applyAlignment="1">
      <alignment wrapText="1"/>
    </xf>
    <xf numFmtId="2" fontId="0" fillId="0" borderId="0" xfId="0" applyNumberFormat="1"/>
    <xf numFmtId="0" fontId="15" fillId="9" borderId="6" xfId="0" applyFont="1" applyFill="1" applyBorder="1"/>
    <xf numFmtId="49" fontId="1" fillId="9" borderId="6" xfId="0" applyNumberFormat="1" applyFont="1" applyFill="1" applyBorder="1" applyAlignment="1">
      <alignment wrapText="1"/>
    </xf>
    <xf numFmtId="2" fontId="1" fillId="9" borderId="6" xfId="0" applyNumberFormat="1" applyFont="1" applyFill="1" applyBorder="1"/>
    <xf numFmtId="0" fontId="0" fillId="0" borderId="6" xfId="0" applyBorder="1"/>
    <xf numFmtId="2" fontId="0" fillId="0" borderId="6" xfId="0" applyNumberFormat="1" applyBorder="1"/>
    <xf numFmtId="0" fontId="0" fillId="0" borderId="6" xfId="0" applyFont="1" applyBorder="1"/>
    <xf numFmtId="0" fontId="0" fillId="10" borderId="6" xfId="0" applyFont="1" applyFill="1" applyBorder="1"/>
    <xf numFmtId="0" fontId="0" fillId="3" borderId="6" xfId="0" applyFont="1" applyFill="1" applyBorder="1"/>
    <xf numFmtId="0" fontId="17" fillId="0" borderId="6" xfId="0" applyFont="1" applyBorder="1"/>
    <xf numFmtId="2" fontId="3" fillId="11" borderId="6" xfId="0" applyNumberFormat="1" applyFont="1" applyFill="1" applyBorder="1"/>
    <xf numFmtId="0" fontId="4" fillId="6" borderId="6" xfId="0" applyFont="1" applyFill="1" applyBorder="1" applyAlignment="1">
      <alignment wrapText="1"/>
    </xf>
    <xf numFmtId="2" fontId="4" fillId="6" borderId="6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0" fontId="16" fillId="0" borderId="0" xfId="0" applyFont="1" applyBorder="1" applyAlignment="1" applyProtection="1">
      <alignment vertical="top"/>
    </xf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2" fontId="4" fillId="4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23" fillId="0" borderId="0" xfId="0" applyNumberFormat="1" applyFont="1" applyBorder="1" applyAlignment="1" applyProtection="1">
      <alignment vertical="top"/>
    </xf>
    <xf numFmtId="2" fontId="24" fillId="0" borderId="0" xfId="0" applyNumberFormat="1" applyFont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3" fillId="6" borderId="6" xfId="0" applyFont="1" applyFill="1" applyBorder="1" applyAlignment="1" applyProtection="1">
      <alignment vertical="top"/>
    </xf>
    <xf numFmtId="0" fontId="12" fillId="6" borderId="6" xfId="0" applyFont="1" applyFill="1" applyBorder="1" applyAlignment="1" applyProtection="1">
      <alignment vertical="top"/>
    </xf>
    <xf numFmtId="0" fontId="5" fillId="6" borderId="6" xfId="0" applyFont="1" applyFill="1" applyBorder="1" applyAlignment="1" applyProtection="1">
      <alignment vertical="top"/>
    </xf>
    <xf numFmtId="0" fontId="11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5" fillId="0" borderId="1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vertical="top"/>
    </xf>
    <xf numFmtId="0" fontId="16" fillId="0" borderId="3" xfId="0" applyFont="1" applyBorder="1" applyAlignment="1" applyProtection="1">
      <alignment vertical="top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8" fillId="8" borderId="0" xfId="0" applyFont="1" applyFill="1" applyAlignment="1"/>
    <xf numFmtId="0" fontId="0" fillId="0" borderId="0" xfId="0" applyAlignment="1"/>
    <xf numFmtId="0" fontId="0" fillId="0" borderId="0" xfId="0" applyBorder="1" applyAlignment="1" applyProtection="1">
      <alignment vertical="top" shrinkToFit="1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5" fillId="6" borderId="6" xfId="0" applyNumberFormat="1" applyFont="1" applyFill="1" applyBorder="1" applyAlignment="1" applyProtection="1">
      <alignment vertical="top"/>
    </xf>
    <xf numFmtId="2" fontId="8" fillId="6" borderId="6" xfId="0" applyNumberFormat="1" applyFont="1" applyFill="1" applyBorder="1" applyAlignment="1" applyProtection="1">
      <alignment vertical="top"/>
    </xf>
  </cellXfs>
  <cellStyles count="2">
    <cellStyle name="Hypertextové prepojenie" xfId="1" builtinId="8"/>
    <cellStyle name="Normálna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13" displayName="Tabuľka13" ref="A13:L92" totalsRowCount="1" headerRowDxfId="29" dataDxfId="27" totalsRowDxfId="25" headerRowBorderDxfId="28" tableBorderDxfId="26" totalsRowBorderDxfId="24">
  <autoFilter ref="A13:L91" xr:uid="{00000000-0009-0000-0100-000002000000}"/>
  <tableColumns count="12">
    <tableColumn id="1" xr3:uid="{00000000-0010-0000-0000-000001000000}" name="Ročník" dataDxfId="23" totalsRowDxfId="11"/>
    <tableColumn id="2" xr3:uid="{00000000-0010-0000-0000-000002000000}" name="Typ" dataDxfId="22" totalsRowDxfId="10"/>
    <tableColumn id="3" xr3:uid="{00000000-0010-0000-0000-000003000000}" name="Názov " dataDxfId="21" totalsRowDxfId="9"/>
    <tableColumn id="4" xr3:uid="{00000000-0010-0000-0000-000004000000}" name="Autori" dataDxfId="20" totalsRowDxfId="8"/>
    <tableColumn id="5" xr3:uid="{00000000-0010-0000-0000-000005000000}" name="BONUSOVÝ PROGRAM_x000a_podrobné informácie na www.aitec.sk" dataDxfId="19" totalsRowDxfId="7"/>
    <tableColumn id="6" xr3:uid="{00000000-0010-0000-0000-000006000000}" name="Cena v € bez DPH" dataDxfId="18" totalsRowDxfId="6">
      <calculatedColumnFormula>H14/1.1</calculatedColumnFormula>
    </tableColumn>
    <tableColumn id="12" xr3:uid="{00000000-0010-0000-0000-00000C000000}" name="DPH 10%_x000a_v €" dataDxfId="17" totalsRowDxfId="5">
      <calculatedColumnFormula>Tabuľka13[[#This Row],[Cena v € 
s DPH]]-Tabuľka13[[#This Row],[Cena v € bez DPH]]</calculatedColumnFormula>
    </tableColumn>
    <tableColumn id="7" xr3:uid="{00000000-0010-0000-0000-000007000000}" name="Cena v € _x000a_s DPH" dataDxfId="16" totalsRowDxfId="4"/>
    <tableColumn id="13" xr3:uid="{00000000-0010-0000-0000-00000D000000}" name="Cena v balíku_x000a_v € s DPH" dataDxfId="15" totalsRowDxfId="3"/>
    <tableColumn id="8" xr3:uid="{00000000-0010-0000-0000-000008000000}" name="Počet_x000a_kusov" dataDxfId="14" totalsRowDxfId="2"/>
    <tableColumn id="9" xr3:uid="{00000000-0010-0000-0000-000009000000}" name="SPOLU cena _x000a_v € bez DPH" totalsRowFunction="sum" dataDxfId="13" totalsRowDxfId="1">
      <calculatedColumnFormula>J14*F14</calculatedColumnFormula>
    </tableColumn>
    <tableColumn id="10" xr3:uid="{00000000-0010-0000-0000-00000A000000}" name="SPOLU cena _x000a_v € s DPH" totalsRowFunction="sum" dataDxfId="12" totalsRowDxfId="0">
      <calculatedColumnFormula>H14*J14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view="pageLayout" topLeftCell="A36" zoomScaleNormal="100" workbookViewId="0">
      <selection activeCell="J41" sqref="J41"/>
    </sheetView>
  </sheetViews>
  <sheetFormatPr defaultColWidth="9.109375" defaultRowHeight="14.4" x14ac:dyDescent="0.3"/>
  <cols>
    <col min="1" max="1" width="6.88671875" style="3" customWidth="1"/>
    <col min="2" max="2" width="6.33203125" style="3" customWidth="1"/>
    <col min="3" max="3" width="54.88671875" style="3" customWidth="1"/>
    <col min="4" max="4" width="32.5546875" style="3" bestFit="1" customWidth="1"/>
    <col min="5" max="5" width="26.44140625" style="6" customWidth="1"/>
    <col min="6" max="6" width="12.88671875" style="1" bestFit="1" customWidth="1"/>
    <col min="7" max="7" width="12.88671875" style="1" customWidth="1"/>
    <col min="8" max="8" width="12.88671875" style="2" bestFit="1" customWidth="1"/>
    <col min="9" max="9" width="12.88671875" style="2" customWidth="1"/>
    <col min="10" max="10" width="8.44140625" style="3" bestFit="1" customWidth="1"/>
    <col min="11" max="11" width="16.44140625" style="4" customWidth="1"/>
    <col min="12" max="12" width="17.6640625" style="2" customWidth="1"/>
    <col min="13" max="16384" width="9.109375" style="3"/>
  </cols>
  <sheetData>
    <row r="1" spans="1:12" ht="31.5" customHeight="1" x14ac:dyDescent="0.3">
      <c r="A1" s="49" t="s">
        <v>110</v>
      </c>
      <c r="B1" s="50"/>
      <c r="C1" s="50"/>
      <c r="D1" s="50"/>
      <c r="E1" s="50"/>
      <c r="F1" s="23"/>
      <c r="G1" s="23"/>
      <c r="H1" s="24"/>
      <c r="I1" s="24"/>
      <c r="J1" s="25"/>
      <c r="K1" s="26"/>
      <c r="L1" s="24"/>
    </row>
    <row r="2" spans="1:12" s="5" customFormat="1" x14ac:dyDescent="0.3">
      <c r="A2" s="51" t="s">
        <v>145</v>
      </c>
      <c r="B2" s="51"/>
      <c r="C2" s="51"/>
      <c r="D2" s="51"/>
      <c r="E2" s="51"/>
      <c r="F2" s="27"/>
      <c r="G2" s="27"/>
      <c r="H2" s="28"/>
      <c r="I2" s="28"/>
      <c r="J2" s="27"/>
      <c r="K2" s="27"/>
      <c r="L2" s="28"/>
    </row>
    <row r="3" spans="1:12" ht="4.5" customHeight="1" x14ac:dyDescent="0.3">
      <c r="A3" s="25"/>
      <c r="B3" s="25"/>
      <c r="C3" s="25"/>
      <c r="D3" s="25"/>
      <c r="E3" s="29"/>
      <c r="F3" s="23"/>
      <c r="G3" s="23"/>
      <c r="H3" s="24"/>
      <c r="I3" s="24"/>
      <c r="J3" s="25"/>
      <c r="K3" s="26"/>
      <c r="L3" s="24"/>
    </row>
    <row r="4" spans="1:12" ht="18" x14ac:dyDescent="0.3">
      <c r="A4" s="52" t="s">
        <v>26</v>
      </c>
      <c r="B4" s="52"/>
      <c r="C4" s="52"/>
      <c r="D4" s="52"/>
      <c r="E4" s="52"/>
      <c r="F4" s="23"/>
      <c r="G4" s="23"/>
      <c r="H4" s="24"/>
      <c r="I4" s="24"/>
      <c r="J4" s="25"/>
      <c r="K4" s="26"/>
      <c r="L4" s="24"/>
    </row>
    <row r="5" spans="1:12" x14ac:dyDescent="0.3">
      <c r="A5" s="53" t="s">
        <v>27</v>
      </c>
      <c r="B5" s="53"/>
      <c r="C5" s="53"/>
      <c r="D5" s="54" t="s">
        <v>28</v>
      </c>
      <c r="E5" s="54"/>
      <c r="F5" s="23"/>
      <c r="G5" s="23"/>
      <c r="H5" s="24"/>
      <c r="I5" s="24"/>
      <c r="J5" s="25"/>
      <c r="K5" s="26"/>
      <c r="L5" s="24"/>
    </row>
    <row r="6" spans="1:12" x14ac:dyDescent="0.3">
      <c r="A6" s="55" t="s">
        <v>29</v>
      </c>
      <c r="B6" s="55"/>
      <c r="C6" s="55"/>
      <c r="D6" s="54" t="s">
        <v>30</v>
      </c>
      <c r="E6" s="54"/>
      <c r="F6" s="23"/>
      <c r="G6" s="23"/>
      <c r="H6" s="24"/>
      <c r="I6" s="24"/>
      <c r="J6" s="25"/>
      <c r="K6" s="26"/>
      <c r="L6" s="24"/>
    </row>
    <row r="7" spans="1:12" x14ac:dyDescent="0.3">
      <c r="A7" s="55" t="s">
        <v>31</v>
      </c>
      <c r="B7" s="55"/>
      <c r="C7" s="55"/>
      <c r="D7" s="54" t="s">
        <v>32</v>
      </c>
      <c r="E7" s="54"/>
      <c r="F7" s="23"/>
      <c r="G7" s="23"/>
      <c r="H7" s="24"/>
      <c r="I7" s="24"/>
      <c r="J7" s="25"/>
      <c r="K7" s="26"/>
      <c r="L7" s="24"/>
    </row>
    <row r="8" spans="1:12" ht="74.25" customHeight="1" x14ac:dyDescent="0.3">
      <c r="A8" s="56" t="s">
        <v>108</v>
      </c>
      <c r="B8" s="56"/>
      <c r="C8" s="56"/>
      <c r="D8" s="56"/>
      <c r="E8" s="56"/>
      <c r="F8" s="23"/>
      <c r="G8" s="23"/>
      <c r="H8" s="24"/>
      <c r="I8" s="24"/>
      <c r="J8" s="25"/>
      <c r="K8" s="26"/>
      <c r="L8" s="24"/>
    </row>
    <row r="9" spans="1:12" ht="15" thickBot="1" x14ac:dyDescent="0.35">
      <c r="A9" s="25"/>
      <c r="B9" s="25"/>
      <c r="C9" s="25"/>
      <c r="D9" s="25"/>
      <c r="E9" s="29"/>
      <c r="F9" s="23"/>
      <c r="G9" s="23"/>
      <c r="H9" s="24"/>
      <c r="I9" s="24"/>
      <c r="J9" s="25"/>
      <c r="K9" s="26"/>
      <c r="L9" s="24"/>
    </row>
    <row r="10" spans="1:12" ht="33.75" customHeight="1" thickBot="1" x14ac:dyDescent="0.35">
      <c r="A10" s="57" t="s">
        <v>143</v>
      </c>
      <c r="B10" s="58"/>
      <c r="C10" s="58"/>
      <c r="D10" s="58"/>
      <c r="E10" s="58"/>
      <c r="F10" s="58"/>
      <c r="G10" s="58"/>
      <c r="H10" s="59"/>
      <c r="I10" s="22"/>
      <c r="J10" s="30"/>
      <c r="K10" s="60" t="s">
        <v>109</v>
      </c>
      <c r="L10" s="61"/>
    </row>
    <row r="11" spans="1:12" ht="15" thickBot="1" x14ac:dyDescent="0.35">
      <c r="A11" s="25"/>
      <c r="B11" s="25"/>
      <c r="C11" s="25"/>
      <c r="D11" s="25"/>
      <c r="E11" s="29"/>
      <c r="F11" s="23"/>
      <c r="G11" s="23"/>
      <c r="H11" s="24"/>
      <c r="I11" s="24"/>
      <c r="J11" s="25"/>
      <c r="K11" s="26"/>
      <c r="L11" s="24"/>
    </row>
    <row r="12" spans="1:12" ht="24" thickBot="1" x14ac:dyDescent="0.35">
      <c r="A12" s="46" t="s">
        <v>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 s="42" customFormat="1" ht="28.8" x14ac:dyDescent="0.3">
      <c r="A13" s="37" t="s">
        <v>111</v>
      </c>
      <c r="B13" s="37" t="s">
        <v>1</v>
      </c>
      <c r="C13" s="37" t="s">
        <v>19</v>
      </c>
      <c r="D13" s="37" t="s">
        <v>9</v>
      </c>
      <c r="E13" s="38" t="s">
        <v>20</v>
      </c>
      <c r="F13" s="39" t="s">
        <v>24</v>
      </c>
      <c r="G13" s="39" t="s">
        <v>132</v>
      </c>
      <c r="H13" s="40" t="s">
        <v>21</v>
      </c>
      <c r="I13" s="41" t="s">
        <v>133</v>
      </c>
      <c r="J13" s="38" t="s">
        <v>18</v>
      </c>
      <c r="K13" s="40" t="s">
        <v>22</v>
      </c>
      <c r="L13" s="40" t="s">
        <v>23</v>
      </c>
    </row>
    <row r="14" spans="1:12" ht="24.6" x14ac:dyDescent="0.3">
      <c r="A14" s="25" t="s">
        <v>2</v>
      </c>
      <c r="B14" s="25" t="s">
        <v>3</v>
      </c>
      <c r="C14" s="32" t="s">
        <v>5</v>
      </c>
      <c r="D14" s="32"/>
      <c r="E14" s="33" t="s">
        <v>4</v>
      </c>
      <c r="F14" s="23">
        <f t="shared" ref="F14:F89" si="0">H14/1.1</f>
        <v>18</v>
      </c>
      <c r="G14" s="23">
        <f>Tabuľka13[[#This Row],[Cena v € 
s DPH]]-Tabuľka13[[#This Row],[Cena v € bez DPH]]</f>
        <v>1.8000000000000007</v>
      </c>
      <c r="H14" s="24">
        <v>19.8</v>
      </c>
      <c r="I14" s="26" t="s">
        <v>25</v>
      </c>
      <c r="J14" s="43"/>
      <c r="K14" s="26">
        <f>J14*F14</f>
        <v>0</v>
      </c>
      <c r="L14" s="24">
        <f>H14*J14</f>
        <v>0</v>
      </c>
    </row>
    <row r="15" spans="1:12" ht="24.6" x14ac:dyDescent="0.3">
      <c r="A15" s="25" t="s">
        <v>2</v>
      </c>
      <c r="B15" s="25" t="s">
        <v>3</v>
      </c>
      <c r="C15" s="32" t="s">
        <v>6</v>
      </c>
      <c r="D15" s="32"/>
      <c r="E15" s="33" t="s">
        <v>7</v>
      </c>
      <c r="F15" s="23">
        <f t="shared" si="0"/>
        <v>18</v>
      </c>
      <c r="G15" s="23">
        <f>Tabuľka13[[#This Row],[Cena v € 
s DPH]]-Tabuľka13[[#This Row],[Cena v € bez DPH]]</f>
        <v>1.8000000000000007</v>
      </c>
      <c r="H15" s="24">
        <v>19.8</v>
      </c>
      <c r="I15" s="26" t="s">
        <v>25</v>
      </c>
      <c r="J15" s="43"/>
      <c r="K15" s="26">
        <f t="shared" ref="K15:K45" si="1">J15*F15</f>
        <v>0</v>
      </c>
      <c r="L15" s="24">
        <f t="shared" ref="L15:L45" si="2">H15*J15</f>
        <v>0</v>
      </c>
    </row>
    <row r="16" spans="1:12" x14ac:dyDescent="0.3">
      <c r="A16" s="25" t="s">
        <v>2</v>
      </c>
      <c r="B16" s="25" t="s">
        <v>8</v>
      </c>
      <c r="C16" s="25" t="s">
        <v>10</v>
      </c>
      <c r="D16" s="25" t="s">
        <v>11</v>
      </c>
      <c r="E16" s="29" t="s">
        <v>12</v>
      </c>
      <c r="F16" s="23">
        <f t="shared" si="0"/>
        <v>12.499999999999998</v>
      </c>
      <c r="G16" s="23">
        <f>Tabuľka13[[#This Row],[Cena v € 
s DPH]]-Tabuľka13[[#This Row],[Cena v € bez DPH]]</f>
        <v>1.2500000000000018</v>
      </c>
      <c r="H16" s="24">
        <v>13.75</v>
      </c>
      <c r="I16" s="23"/>
      <c r="J16" s="43"/>
      <c r="K16" s="26">
        <f t="shared" si="1"/>
        <v>0</v>
      </c>
      <c r="L16" s="24">
        <f t="shared" si="2"/>
        <v>0</v>
      </c>
    </row>
    <row r="17" spans="1:12" x14ac:dyDescent="0.3">
      <c r="A17" s="25" t="s">
        <v>2</v>
      </c>
      <c r="B17" s="25" t="s">
        <v>13</v>
      </c>
      <c r="C17" s="25" t="s">
        <v>14</v>
      </c>
      <c r="D17" s="25" t="s">
        <v>11</v>
      </c>
      <c r="E17" s="29" t="s">
        <v>15</v>
      </c>
      <c r="F17" s="23">
        <f t="shared" si="0"/>
        <v>4.3</v>
      </c>
      <c r="G17" s="23">
        <f>Tabuľka13[[#This Row],[Cena v € 
s DPH]]-Tabuľka13[[#This Row],[Cena v € bez DPH]]</f>
        <v>0.4300000000000006</v>
      </c>
      <c r="H17" s="24">
        <v>4.7300000000000004</v>
      </c>
      <c r="I17" s="23">
        <v>4.4000000000000004</v>
      </c>
      <c r="J17" s="43"/>
      <c r="K17" s="26">
        <f t="shared" si="1"/>
        <v>0</v>
      </c>
      <c r="L17" s="24">
        <f t="shared" si="2"/>
        <v>0</v>
      </c>
    </row>
    <row r="18" spans="1:12" x14ac:dyDescent="0.3">
      <c r="A18" s="25" t="s">
        <v>2</v>
      </c>
      <c r="B18" s="25" t="s">
        <v>13</v>
      </c>
      <c r="C18" s="25" t="s">
        <v>16</v>
      </c>
      <c r="D18" s="25" t="s">
        <v>11</v>
      </c>
      <c r="E18" s="29" t="s">
        <v>15</v>
      </c>
      <c r="F18" s="23">
        <f t="shared" si="0"/>
        <v>4.3</v>
      </c>
      <c r="G18" s="23">
        <f>Tabuľka13[[#This Row],[Cena v € 
s DPH]]-Tabuľka13[[#This Row],[Cena v € bez DPH]]</f>
        <v>0.4300000000000006</v>
      </c>
      <c r="H18" s="24">
        <v>4.7300000000000004</v>
      </c>
      <c r="I18" s="23">
        <v>4.4000000000000004</v>
      </c>
      <c r="J18" s="43"/>
      <c r="K18" s="26">
        <f t="shared" si="1"/>
        <v>0</v>
      </c>
      <c r="L18" s="24">
        <f t="shared" si="2"/>
        <v>0</v>
      </c>
    </row>
    <row r="19" spans="1:12" x14ac:dyDescent="0.3">
      <c r="A19" s="25" t="s">
        <v>2</v>
      </c>
      <c r="B19" s="25" t="s">
        <v>13</v>
      </c>
      <c r="C19" s="25" t="s">
        <v>17</v>
      </c>
      <c r="D19" s="25" t="s">
        <v>11</v>
      </c>
      <c r="E19" s="29" t="s">
        <v>15</v>
      </c>
      <c r="F19" s="23">
        <f t="shared" si="0"/>
        <v>4.3</v>
      </c>
      <c r="G19" s="23">
        <f>Tabuľka13[[#This Row],[Cena v € 
s DPH]]-Tabuľka13[[#This Row],[Cena v € bez DPH]]</f>
        <v>0.4300000000000006</v>
      </c>
      <c r="H19" s="24">
        <v>4.7300000000000004</v>
      </c>
      <c r="I19" s="23">
        <v>4.4000000000000004</v>
      </c>
      <c r="J19" s="43"/>
      <c r="K19" s="26">
        <f t="shared" si="1"/>
        <v>0</v>
      </c>
      <c r="L19" s="24">
        <f t="shared" si="2"/>
        <v>0</v>
      </c>
    </row>
    <row r="20" spans="1:12" x14ac:dyDescent="0.3">
      <c r="A20" s="25" t="s">
        <v>2</v>
      </c>
      <c r="B20" s="25" t="s">
        <v>8</v>
      </c>
      <c r="C20" s="25" t="s">
        <v>33</v>
      </c>
      <c r="D20" s="25" t="s">
        <v>35</v>
      </c>
      <c r="E20" s="29" t="s">
        <v>36</v>
      </c>
      <c r="F20" s="23">
        <f t="shared" si="0"/>
        <v>12.499999999999998</v>
      </c>
      <c r="G20" s="23">
        <f>Tabuľka13[[#This Row],[Cena v € 
s DPH]]-Tabuľka13[[#This Row],[Cena v € bez DPH]]</f>
        <v>1.2500000000000018</v>
      </c>
      <c r="H20" s="24">
        <v>13.75</v>
      </c>
      <c r="I20" s="23"/>
      <c r="J20" s="43"/>
      <c r="K20" s="26">
        <f t="shared" si="1"/>
        <v>0</v>
      </c>
      <c r="L20" s="24">
        <f t="shared" si="2"/>
        <v>0</v>
      </c>
    </row>
    <row r="21" spans="1:12" x14ac:dyDescent="0.3">
      <c r="A21" s="25" t="s">
        <v>2</v>
      </c>
      <c r="B21" s="25" t="s">
        <v>13</v>
      </c>
      <c r="C21" s="25" t="s">
        <v>37</v>
      </c>
      <c r="D21" s="25" t="s">
        <v>35</v>
      </c>
      <c r="E21" s="29" t="s">
        <v>40</v>
      </c>
      <c r="F21" s="23">
        <f t="shared" si="0"/>
        <v>4.3</v>
      </c>
      <c r="G21" s="23">
        <f>Tabuľka13[[#This Row],[Cena v € 
s DPH]]-Tabuľka13[[#This Row],[Cena v € bez DPH]]</f>
        <v>0.4300000000000006</v>
      </c>
      <c r="H21" s="24">
        <v>4.7300000000000004</v>
      </c>
      <c r="I21" s="23">
        <v>4.4000000000000004</v>
      </c>
      <c r="J21" s="43"/>
      <c r="K21" s="26">
        <f t="shared" si="1"/>
        <v>0</v>
      </c>
      <c r="L21" s="24">
        <f t="shared" si="2"/>
        <v>0</v>
      </c>
    </row>
    <row r="22" spans="1:12" x14ac:dyDescent="0.3">
      <c r="A22" s="25" t="s">
        <v>2</v>
      </c>
      <c r="B22" s="25" t="s">
        <v>13</v>
      </c>
      <c r="C22" s="25" t="s">
        <v>38</v>
      </c>
      <c r="D22" s="25" t="s">
        <v>35</v>
      </c>
      <c r="E22" s="29" t="s">
        <v>15</v>
      </c>
      <c r="F22" s="23">
        <f t="shared" si="0"/>
        <v>4.3</v>
      </c>
      <c r="G22" s="23">
        <f>Tabuľka13[[#This Row],[Cena v € 
s DPH]]-Tabuľka13[[#This Row],[Cena v € bez DPH]]</f>
        <v>0.4300000000000006</v>
      </c>
      <c r="H22" s="24">
        <v>4.7300000000000004</v>
      </c>
      <c r="I22" s="23">
        <v>4.4000000000000004</v>
      </c>
      <c r="J22" s="43"/>
      <c r="K22" s="26">
        <f t="shared" si="1"/>
        <v>0</v>
      </c>
      <c r="L22" s="24">
        <f t="shared" si="2"/>
        <v>0</v>
      </c>
    </row>
    <row r="23" spans="1:12" x14ac:dyDescent="0.3">
      <c r="A23" s="25" t="s">
        <v>2</v>
      </c>
      <c r="B23" s="25" t="s">
        <v>13</v>
      </c>
      <c r="C23" s="25" t="s">
        <v>39</v>
      </c>
      <c r="D23" s="25" t="s">
        <v>35</v>
      </c>
      <c r="E23" s="29" t="s">
        <v>15</v>
      </c>
      <c r="F23" s="23">
        <f t="shared" si="0"/>
        <v>4.3</v>
      </c>
      <c r="G23" s="23">
        <f>Tabuľka13[[#This Row],[Cena v € 
s DPH]]-Tabuľka13[[#This Row],[Cena v € bez DPH]]</f>
        <v>0.4300000000000006</v>
      </c>
      <c r="H23" s="24">
        <v>4.7300000000000004</v>
      </c>
      <c r="I23" s="23">
        <v>4.4000000000000004</v>
      </c>
      <c r="J23" s="43"/>
      <c r="K23" s="26">
        <f t="shared" si="1"/>
        <v>0</v>
      </c>
      <c r="L23" s="24">
        <f t="shared" si="2"/>
        <v>0</v>
      </c>
    </row>
    <row r="24" spans="1:12" x14ac:dyDescent="0.3">
      <c r="A24" s="25" t="s">
        <v>2</v>
      </c>
      <c r="B24" s="25" t="s">
        <v>13</v>
      </c>
      <c r="C24" s="25" t="s">
        <v>155</v>
      </c>
      <c r="D24" s="25" t="s">
        <v>35</v>
      </c>
      <c r="E24" s="29" t="s">
        <v>15</v>
      </c>
      <c r="F24" s="23">
        <f>H24/1.1</f>
        <v>2.5</v>
      </c>
      <c r="G24" s="44">
        <f>Tabuľka13[[#This Row],[Cena v € 
s DPH]]-Tabuľka13[[#This Row],[Cena v € bez DPH]]</f>
        <v>0.25</v>
      </c>
      <c r="H24" s="24">
        <v>2.75</v>
      </c>
      <c r="I24" s="45"/>
      <c r="J24" s="43"/>
      <c r="K24" s="26">
        <f>J24*F24</f>
        <v>0</v>
      </c>
      <c r="L24" s="24">
        <f>H24*J24</f>
        <v>0</v>
      </c>
    </row>
    <row r="25" spans="1:12" x14ac:dyDescent="0.3">
      <c r="A25" s="25" t="s">
        <v>2</v>
      </c>
      <c r="B25" s="25" t="s">
        <v>8</v>
      </c>
      <c r="C25" s="25" t="s">
        <v>41</v>
      </c>
      <c r="D25" s="25" t="s">
        <v>42</v>
      </c>
      <c r="E25" s="29" t="s">
        <v>43</v>
      </c>
      <c r="F25" s="23">
        <f t="shared" si="0"/>
        <v>5.9999999999999991</v>
      </c>
      <c r="G25" s="23">
        <f>Tabuľka13[[#This Row],[Cena v € 
s DPH]]-Tabuľka13[[#This Row],[Cena v € bez DPH]]</f>
        <v>0.60000000000000053</v>
      </c>
      <c r="H25" s="24">
        <v>6.6</v>
      </c>
      <c r="I25" s="23"/>
      <c r="J25" s="43"/>
      <c r="K25" s="26">
        <f t="shared" si="1"/>
        <v>0</v>
      </c>
      <c r="L25" s="24">
        <f t="shared" si="2"/>
        <v>0</v>
      </c>
    </row>
    <row r="26" spans="1:12" x14ac:dyDescent="0.3">
      <c r="A26" s="25" t="s">
        <v>2</v>
      </c>
      <c r="B26" s="25" t="s">
        <v>13</v>
      </c>
      <c r="C26" s="25" t="s">
        <v>44</v>
      </c>
      <c r="D26" s="25" t="s">
        <v>42</v>
      </c>
      <c r="E26" s="29" t="s">
        <v>15</v>
      </c>
      <c r="F26" s="23">
        <f t="shared" si="0"/>
        <v>3.1</v>
      </c>
      <c r="G26" s="23">
        <f>Tabuľka13[[#This Row],[Cena v € 
s DPH]]-Tabuľka13[[#This Row],[Cena v € bez DPH]]</f>
        <v>0.31000000000000005</v>
      </c>
      <c r="H26" s="24">
        <v>3.41</v>
      </c>
      <c r="I26" s="23">
        <v>3.3</v>
      </c>
      <c r="J26" s="43"/>
      <c r="K26" s="26">
        <f t="shared" si="1"/>
        <v>0</v>
      </c>
      <c r="L26" s="24">
        <f t="shared" si="2"/>
        <v>0</v>
      </c>
    </row>
    <row r="27" spans="1:12" x14ac:dyDescent="0.3">
      <c r="A27" s="25" t="s">
        <v>2</v>
      </c>
      <c r="B27" s="25" t="s">
        <v>13</v>
      </c>
      <c r="C27" s="25" t="s">
        <v>45</v>
      </c>
      <c r="D27" s="25" t="s">
        <v>42</v>
      </c>
      <c r="E27" s="29" t="s">
        <v>15</v>
      </c>
      <c r="F27" s="23">
        <f t="shared" si="0"/>
        <v>3.1</v>
      </c>
      <c r="G27" s="23">
        <f>Tabuľka13[[#This Row],[Cena v € 
s DPH]]-Tabuľka13[[#This Row],[Cena v € bez DPH]]</f>
        <v>0.31000000000000005</v>
      </c>
      <c r="H27" s="24">
        <v>3.41</v>
      </c>
      <c r="I27" s="23">
        <v>3.3</v>
      </c>
      <c r="J27" s="43"/>
      <c r="K27" s="26">
        <f t="shared" si="1"/>
        <v>0</v>
      </c>
      <c r="L27" s="24">
        <f t="shared" si="2"/>
        <v>0</v>
      </c>
    </row>
    <row r="28" spans="1:12" x14ac:dyDescent="0.3">
      <c r="A28" s="25" t="s">
        <v>2</v>
      </c>
      <c r="B28" s="25" t="s">
        <v>13</v>
      </c>
      <c r="C28" s="25" t="s">
        <v>134</v>
      </c>
      <c r="D28" s="25" t="s">
        <v>42</v>
      </c>
      <c r="E28" s="29" t="s">
        <v>15</v>
      </c>
      <c r="F28" s="23">
        <f>H28/1.1</f>
        <v>3.7</v>
      </c>
      <c r="G28" s="44">
        <f>Tabuľka13[[#This Row],[Cena v € 
s DPH]]-Tabuľka13[[#This Row],[Cena v € bez DPH]]</f>
        <v>0.37000000000000011</v>
      </c>
      <c r="H28" s="24">
        <v>4.07</v>
      </c>
      <c r="I28" s="45"/>
      <c r="J28" s="43"/>
      <c r="K28" s="26">
        <f>J28*F28</f>
        <v>0</v>
      </c>
      <c r="L28" s="24">
        <f>H28*J28</f>
        <v>0</v>
      </c>
    </row>
    <row r="29" spans="1:12" x14ac:dyDescent="0.3">
      <c r="A29" s="25" t="s">
        <v>2</v>
      </c>
      <c r="B29" s="25" t="s">
        <v>8</v>
      </c>
      <c r="C29" s="25" t="s">
        <v>46</v>
      </c>
      <c r="D29" s="25" t="s">
        <v>47</v>
      </c>
      <c r="E29" s="29" t="s">
        <v>15</v>
      </c>
      <c r="F29" s="23">
        <f t="shared" si="0"/>
        <v>7</v>
      </c>
      <c r="G29" s="23">
        <f>Tabuľka13[[#This Row],[Cena v € 
s DPH]]-Tabuľka13[[#This Row],[Cena v € bez DPH]]</f>
        <v>0.70000000000000018</v>
      </c>
      <c r="H29" s="24">
        <v>7.7</v>
      </c>
      <c r="I29" s="23"/>
      <c r="J29" s="43"/>
      <c r="K29" s="26">
        <f t="shared" si="1"/>
        <v>0</v>
      </c>
      <c r="L29" s="24">
        <f t="shared" si="2"/>
        <v>0</v>
      </c>
    </row>
    <row r="30" spans="1:12" x14ac:dyDescent="0.3">
      <c r="A30" s="25" t="s">
        <v>2</v>
      </c>
      <c r="B30" s="25" t="s">
        <v>13</v>
      </c>
      <c r="C30" s="25" t="s">
        <v>48</v>
      </c>
      <c r="D30" s="25" t="s">
        <v>47</v>
      </c>
      <c r="E30" s="29" t="s">
        <v>15</v>
      </c>
      <c r="F30" s="23">
        <f t="shared" si="0"/>
        <v>3.5999999999999996</v>
      </c>
      <c r="G30" s="23">
        <f>Tabuľka13[[#This Row],[Cena v € 
s DPH]]-Tabuľka13[[#This Row],[Cena v € bez DPH]]</f>
        <v>0.36000000000000032</v>
      </c>
      <c r="H30" s="24">
        <v>3.96</v>
      </c>
      <c r="I30" s="23"/>
      <c r="J30" s="43"/>
      <c r="K30" s="26">
        <f t="shared" si="1"/>
        <v>0</v>
      </c>
      <c r="L30" s="24">
        <f t="shared" si="2"/>
        <v>0</v>
      </c>
    </row>
    <row r="31" spans="1:12" x14ac:dyDescent="0.3">
      <c r="A31" s="25" t="s">
        <v>2</v>
      </c>
      <c r="B31" s="25" t="s">
        <v>13</v>
      </c>
      <c r="C31" s="25" t="s">
        <v>49</v>
      </c>
      <c r="D31" s="25" t="s">
        <v>47</v>
      </c>
      <c r="E31" s="29" t="s">
        <v>15</v>
      </c>
      <c r="F31" s="23">
        <f t="shared" si="0"/>
        <v>3.5999999999999996</v>
      </c>
      <c r="G31" s="23">
        <f>Tabuľka13[[#This Row],[Cena v € 
s DPH]]-Tabuľka13[[#This Row],[Cena v € bez DPH]]</f>
        <v>0.36000000000000032</v>
      </c>
      <c r="H31" s="24">
        <v>3.96</v>
      </c>
      <c r="I31" s="23"/>
      <c r="J31" s="43"/>
      <c r="K31" s="26">
        <f t="shared" si="1"/>
        <v>0</v>
      </c>
      <c r="L31" s="24">
        <f t="shared" si="2"/>
        <v>0</v>
      </c>
    </row>
    <row r="32" spans="1:12" x14ac:dyDescent="0.3">
      <c r="A32" s="25" t="s">
        <v>2</v>
      </c>
      <c r="B32" s="25" t="s">
        <v>8</v>
      </c>
      <c r="C32" s="25" t="s">
        <v>50</v>
      </c>
      <c r="D32" s="25" t="s">
        <v>47</v>
      </c>
      <c r="E32" s="29" t="s">
        <v>15</v>
      </c>
      <c r="F32" s="23">
        <f t="shared" si="0"/>
        <v>10.7</v>
      </c>
      <c r="G32" s="23">
        <f>Tabuľka13[[#This Row],[Cena v € 
s DPH]]-Tabuľka13[[#This Row],[Cena v € bez DPH]]</f>
        <v>1.0700000000000003</v>
      </c>
      <c r="H32" s="24">
        <v>11.77</v>
      </c>
      <c r="I32" s="23"/>
      <c r="J32" s="43"/>
      <c r="K32" s="26">
        <f t="shared" si="1"/>
        <v>0</v>
      </c>
      <c r="L32" s="24">
        <f t="shared" si="2"/>
        <v>0</v>
      </c>
    </row>
    <row r="33" spans="1:12" x14ac:dyDescent="0.3">
      <c r="A33" s="25" t="s">
        <v>2</v>
      </c>
      <c r="B33" s="25" t="s">
        <v>13</v>
      </c>
      <c r="C33" s="25" t="s">
        <v>51</v>
      </c>
      <c r="D33" s="25" t="s">
        <v>47</v>
      </c>
      <c r="E33" s="29" t="s">
        <v>15</v>
      </c>
      <c r="F33" s="23">
        <f t="shared" si="0"/>
        <v>5.4</v>
      </c>
      <c r="G33" s="23">
        <f>Tabuľka13[[#This Row],[Cena v € 
s DPH]]-Tabuľka13[[#This Row],[Cena v € bez DPH]]</f>
        <v>0.54</v>
      </c>
      <c r="H33" s="24">
        <v>5.94</v>
      </c>
      <c r="I33" s="23"/>
      <c r="J33" s="43"/>
      <c r="K33" s="26">
        <f t="shared" si="1"/>
        <v>0</v>
      </c>
      <c r="L33" s="24">
        <f t="shared" si="2"/>
        <v>0</v>
      </c>
    </row>
    <row r="34" spans="1:12" x14ac:dyDescent="0.3">
      <c r="A34" s="25" t="s">
        <v>2</v>
      </c>
      <c r="B34" s="25" t="s">
        <v>13</v>
      </c>
      <c r="C34" s="25" t="s">
        <v>52</v>
      </c>
      <c r="D34" s="25" t="s">
        <v>47</v>
      </c>
      <c r="E34" s="29" t="s">
        <v>15</v>
      </c>
      <c r="F34" s="23">
        <f t="shared" si="0"/>
        <v>5.4</v>
      </c>
      <c r="G34" s="23">
        <f>Tabuľka13[[#This Row],[Cena v € 
s DPH]]-Tabuľka13[[#This Row],[Cena v € bez DPH]]</f>
        <v>0.54</v>
      </c>
      <c r="H34" s="24">
        <v>5.94</v>
      </c>
      <c r="I34" s="23"/>
      <c r="J34" s="43"/>
      <c r="K34" s="26">
        <f t="shared" si="1"/>
        <v>0</v>
      </c>
      <c r="L34" s="24">
        <f t="shared" si="2"/>
        <v>0</v>
      </c>
    </row>
    <row r="35" spans="1:12" ht="34.799999999999997" x14ac:dyDescent="0.3">
      <c r="A35" s="25" t="s">
        <v>34</v>
      </c>
      <c r="B35" s="25" t="s">
        <v>3</v>
      </c>
      <c r="C35" s="32" t="s">
        <v>148</v>
      </c>
      <c r="D35" s="25"/>
      <c r="E35" s="33" t="s">
        <v>53</v>
      </c>
      <c r="F35" s="23">
        <f t="shared" si="0"/>
        <v>18</v>
      </c>
      <c r="G35" s="23">
        <f>Tabuľka13[[#This Row],[Cena v € 
s DPH]]-Tabuľka13[[#This Row],[Cena v € bez DPH]]</f>
        <v>1.8000000000000007</v>
      </c>
      <c r="H35" s="24">
        <v>19.8</v>
      </c>
      <c r="I35" s="23" t="s">
        <v>25</v>
      </c>
      <c r="J35" s="43"/>
      <c r="K35" s="26">
        <f t="shared" si="1"/>
        <v>0</v>
      </c>
      <c r="L35" s="24">
        <f t="shared" si="2"/>
        <v>0</v>
      </c>
    </row>
    <row r="36" spans="1:12" ht="34.799999999999997" x14ac:dyDescent="0.3">
      <c r="A36" s="25" t="s">
        <v>34</v>
      </c>
      <c r="B36" s="25" t="s">
        <v>3</v>
      </c>
      <c r="C36" s="32" t="s">
        <v>147</v>
      </c>
      <c r="D36" s="25"/>
      <c r="E36" s="33" t="s">
        <v>54</v>
      </c>
      <c r="F36" s="23">
        <f>H36/1.1</f>
        <v>11.2</v>
      </c>
      <c r="G36" s="23">
        <f>Tabuľka13[[#This Row],[Cena v € 
s DPH]]-Tabuľka13[[#This Row],[Cena v € bez DPH]]</f>
        <v>1.120000000000001</v>
      </c>
      <c r="H36" s="24">
        <v>12.32</v>
      </c>
      <c r="I36" s="23"/>
      <c r="J36" s="43"/>
      <c r="K36" s="26">
        <f t="shared" si="1"/>
        <v>0</v>
      </c>
      <c r="L36" s="24">
        <f t="shared" si="2"/>
        <v>0</v>
      </c>
    </row>
    <row r="37" spans="1:12" x14ac:dyDescent="0.3">
      <c r="A37" s="25" t="s">
        <v>34</v>
      </c>
      <c r="B37" s="25" t="s">
        <v>13</v>
      </c>
      <c r="C37" s="25" t="s">
        <v>55</v>
      </c>
      <c r="D37" s="25" t="s">
        <v>56</v>
      </c>
      <c r="E37" s="29" t="s">
        <v>57</v>
      </c>
      <c r="F37" s="23">
        <f t="shared" si="0"/>
        <v>4.3999999999999995</v>
      </c>
      <c r="G37" s="23">
        <f>Tabuľka13[[#This Row],[Cena v € 
s DPH]]-Tabuľka13[[#This Row],[Cena v € bez DPH]]</f>
        <v>0.44000000000000039</v>
      </c>
      <c r="H37" s="24">
        <v>4.84</v>
      </c>
      <c r="I37" s="23">
        <v>4.7300000000000004</v>
      </c>
      <c r="J37" s="43"/>
      <c r="K37" s="26">
        <f t="shared" si="1"/>
        <v>0</v>
      </c>
      <c r="L37" s="24">
        <f t="shared" si="2"/>
        <v>0</v>
      </c>
    </row>
    <row r="38" spans="1:12" x14ac:dyDescent="0.3">
      <c r="A38" s="25" t="s">
        <v>34</v>
      </c>
      <c r="B38" s="25" t="s">
        <v>13</v>
      </c>
      <c r="C38" s="25" t="s">
        <v>146</v>
      </c>
      <c r="D38" s="25" t="s">
        <v>135</v>
      </c>
      <c r="E38" s="29" t="s">
        <v>15</v>
      </c>
      <c r="F38" s="23">
        <f>H38/1.1</f>
        <v>3.3</v>
      </c>
      <c r="G38" s="44">
        <f>Tabuľka13[[#This Row],[Cena v € 
s DPH]]-Tabuľka13[[#This Row],[Cena v € bez DPH]]</f>
        <v>0.33000000000000007</v>
      </c>
      <c r="H38" s="24">
        <v>3.63</v>
      </c>
      <c r="I38" s="45"/>
      <c r="J38" s="43"/>
      <c r="K38" s="26">
        <f>J38*F38</f>
        <v>0</v>
      </c>
      <c r="L38" s="24">
        <f>H38*J38</f>
        <v>0</v>
      </c>
    </row>
    <row r="39" spans="1:12" x14ac:dyDescent="0.3">
      <c r="A39" s="25" t="s">
        <v>34</v>
      </c>
      <c r="B39" s="25" t="s">
        <v>13</v>
      </c>
      <c r="C39" s="25" t="s">
        <v>58</v>
      </c>
      <c r="D39" s="25" t="s">
        <v>59</v>
      </c>
      <c r="E39" s="29" t="s">
        <v>15</v>
      </c>
      <c r="F39" s="23">
        <f t="shared" si="0"/>
        <v>4.3999999999999995</v>
      </c>
      <c r="G39" s="23">
        <f>Tabuľka13[[#This Row],[Cena v € 
s DPH]]-Tabuľka13[[#This Row],[Cena v € bez DPH]]</f>
        <v>0.44000000000000039</v>
      </c>
      <c r="H39" s="24">
        <v>4.84</v>
      </c>
      <c r="I39" s="23">
        <v>4.7300000000000004</v>
      </c>
      <c r="J39" s="43"/>
      <c r="K39" s="26">
        <f t="shared" si="1"/>
        <v>0</v>
      </c>
      <c r="L39" s="24">
        <f t="shared" si="2"/>
        <v>0</v>
      </c>
    </row>
    <row r="40" spans="1:12" x14ac:dyDescent="0.3">
      <c r="A40" s="25" t="s">
        <v>34</v>
      </c>
      <c r="B40" s="25" t="s">
        <v>13</v>
      </c>
      <c r="C40" s="25" t="s">
        <v>153</v>
      </c>
      <c r="D40" s="25" t="s">
        <v>154</v>
      </c>
      <c r="E40" s="29" t="s">
        <v>15</v>
      </c>
      <c r="F40" s="23">
        <f>H40/1.1</f>
        <v>2.7</v>
      </c>
      <c r="G40" s="44">
        <f>Tabuľka13[[#This Row],[Cena v € 
s DPH]]-Tabuľka13[[#This Row],[Cena v € bez DPH]]</f>
        <v>0.27</v>
      </c>
      <c r="H40" s="24">
        <v>2.97</v>
      </c>
      <c r="I40" s="45"/>
      <c r="J40" s="43"/>
      <c r="K40" s="26">
        <f>J40*F40</f>
        <v>0</v>
      </c>
      <c r="L40" s="24">
        <f>H40*J40</f>
        <v>0</v>
      </c>
    </row>
    <row r="41" spans="1:12" x14ac:dyDescent="0.3">
      <c r="A41" s="25" t="s">
        <v>34</v>
      </c>
      <c r="B41" s="25" t="s">
        <v>13</v>
      </c>
      <c r="C41" s="25" t="s">
        <v>157</v>
      </c>
      <c r="D41" s="66" t="s">
        <v>158</v>
      </c>
      <c r="E41" s="29" t="s">
        <v>62</v>
      </c>
      <c r="F41" s="23">
        <f>H41/1.1</f>
        <v>3.5999999999999996</v>
      </c>
      <c r="G41" s="44">
        <f>Tabuľka13[[#This Row],[Cena v € 
s DPH]]-Tabuľka13[[#This Row],[Cena v € bez DPH]]</f>
        <v>0.36000000000000032</v>
      </c>
      <c r="H41" s="24">
        <v>3.96</v>
      </c>
      <c r="I41" s="45"/>
      <c r="J41" s="43"/>
      <c r="K41" s="26">
        <f>J41*F41</f>
        <v>0</v>
      </c>
      <c r="L41" s="24">
        <f>H41*J41</f>
        <v>0</v>
      </c>
    </row>
    <row r="42" spans="1:12" x14ac:dyDescent="0.3">
      <c r="A42" s="25" t="s">
        <v>34</v>
      </c>
      <c r="B42" s="25" t="s">
        <v>8</v>
      </c>
      <c r="C42" s="25" t="s">
        <v>60</v>
      </c>
      <c r="D42" s="25" t="s">
        <v>61</v>
      </c>
      <c r="E42" s="29" t="s">
        <v>62</v>
      </c>
      <c r="F42" s="23">
        <f t="shared" si="0"/>
        <v>7.0999999999999988</v>
      </c>
      <c r="G42" s="23">
        <f>Tabuľka13[[#This Row],[Cena v € 
s DPH]]-Tabuľka13[[#This Row],[Cena v € bez DPH]]</f>
        <v>0.71000000000000085</v>
      </c>
      <c r="H42" s="24">
        <v>7.81</v>
      </c>
      <c r="I42" s="23"/>
      <c r="J42" s="43"/>
      <c r="K42" s="26">
        <f t="shared" si="1"/>
        <v>0</v>
      </c>
      <c r="L42" s="24">
        <f t="shared" si="2"/>
        <v>0</v>
      </c>
    </row>
    <row r="43" spans="1:12" x14ac:dyDescent="0.3">
      <c r="A43" s="25" t="s">
        <v>34</v>
      </c>
      <c r="B43" s="25" t="s">
        <v>64</v>
      </c>
      <c r="C43" s="25" t="s">
        <v>63</v>
      </c>
      <c r="D43" s="25" t="s">
        <v>61</v>
      </c>
      <c r="E43" s="29" t="s">
        <v>62</v>
      </c>
      <c r="F43" s="23">
        <f t="shared" si="0"/>
        <v>5.9999999999999991</v>
      </c>
      <c r="G43" s="23">
        <f>Tabuľka13[[#This Row],[Cena v € 
s DPH]]-Tabuľka13[[#This Row],[Cena v € bez DPH]]</f>
        <v>0.60000000000000053</v>
      </c>
      <c r="H43" s="24">
        <v>6.6</v>
      </c>
      <c r="I43" s="23"/>
      <c r="J43" s="43"/>
      <c r="K43" s="26">
        <f t="shared" si="1"/>
        <v>0</v>
      </c>
      <c r="L43" s="24">
        <f t="shared" si="2"/>
        <v>0</v>
      </c>
    </row>
    <row r="44" spans="1:12" x14ac:dyDescent="0.3">
      <c r="A44" s="25" t="s">
        <v>34</v>
      </c>
      <c r="B44" s="25" t="s">
        <v>13</v>
      </c>
      <c r="C44" s="25" t="s">
        <v>65</v>
      </c>
      <c r="D44" s="25" t="s">
        <v>61</v>
      </c>
      <c r="E44" s="29" t="s">
        <v>15</v>
      </c>
      <c r="F44" s="23">
        <f t="shared" si="0"/>
        <v>3.1</v>
      </c>
      <c r="G44" s="23">
        <f>Tabuľka13[[#This Row],[Cena v € 
s DPH]]-Tabuľka13[[#This Row],[Cena v € bez DPH]]</f>
        <v>0.31000000000000005</v>
      </c>
      <c r="H44" s="24">
        <v>3.41</v>
      </c>
      <c r="I44" s="23">
        <v>2.5299999999999998</v>
      </c>
      <c r="J44" s="43"/>
      <c r="K44" s="26">
        <f t="shared" si="1"/>
        <v>0</v>
      </c>
      <c r="L44" s="24">
        <f t="shared" si="2"/>
        <v>0</v>
      </c>
    </row>
    <row r="45" spans="1:12" x14ac:dyDescent="0.3">
      <c r="A45" s="25" t="s">
        <v>34</v>
      </c>
      <c r="B45" s="25" t="s">
        <v>13</v>
      </c>
      <c r="C45" s="25" t="s">
        <v>66</v>
      </c>
      <c r="D45" s="25" t="s">
        <v>61</v>
      </c>
      <c r="E45" s="29" t="s">
        <v>15</v>
      </c>
      <c r="F45" s="23">
        <f t="shared" si="0"/>
        <v>3.1</v>
      </c>
      <c r="G45" s="23">
        <f>Tabuľka13[[#This Row],[Cena v € 
s DPH]]-Tabuľka13[[#This Row],[Cena v € bez DPH]]</f>
        <v>0.31000000000000005</v>
      </c>
      <c r="H45" s="24">
        <v>3.41</v>
      </c>
      <c r="I45" s="23">
        <v>2.5299999999999998</v>
      </c>
      <c r="J45" s="43"/>
      <c r="K45" s="26">
        <f t="shared" si="1"/>
        <v>0</v>
      </c>
      <c r="L45" s="24">
        <f t="shared" si="2"/>
        <v>0</v>
      </c>
    </row>
    <row r="46" spans="1:12" x14ac:dyDescent="0.3">
      <c r="A46" s="25" t="s">
        <v>34</v>
      </c>
      <c r="B46" s="25" t="s">
        <v>13</v>
      </c>
      <c r="C46" s="25" t="s">
        <v>67</v>
      </c>
      <c r="D46" s="25" t="s">
        <v>61</v>
      </c>
      <c r="E46" s="29" t="s">
        <v>15</v>
      </c>
      <c r="F46" s="23">
        <f t="shared" si="0"/>
        <v>3.1</v>
      </c>
      <c r="G46" s="23">
        <f>Tabuľka13[[#This Row],[Cena v € 
s DPH]]-Tabuľka13[[#This Row],[Cena v € bez DPH]]</f>
        <v>0.31000000000000005</v>
      </c>
      <c r="H46" s="24">
        <v>3.41</v>
      </c>
      <c r="I46" s="23">
        <v>2.5299999999999998</v>
      </c>
      <c r="J46" s="43"/>
      <c r="K46" s="26">
        <f>J46*F46</f>
        <v>0</v>
      </c>
      <c r="L46" s="24">
        <f>H46*J46</f>
        <v>0</v>
      </c>
    </row>
    <row r="47" spans="1:12" x14ac:dyDescent="0.3">
      <c r="A47" s="25" t="s">
        <v>34</v>
      </c>
      <c r="B47" s="25" t="s">
        <v>13</v>
      </c>
      <c r="C47" s="25" t="s">
        <v>136</v>
      </c>
      <c r="D47" s="25" t="s">
        <v>61</v>
      </c>
      <c r="E47" s="29" t="s">
        <v>15</v>
      </c>
      <c r="F47" s="23">
        <f>H47/1.1</f>
        <v>3.7</v>
      </c>
      <c r="G47" s="44">
        <f>Tabuľka13[[#This Row],[Cena v € 
s DPH]]-Tabuľka13[[#This Row],[Cena v € bez DPH]]</f>
        <v>0.37000000000000011</v>
      </c>
      <c r="H47" s="24">
        <v>4.07</v>
      </c>
      <c r="I47" s="45"/>
      <c r="J47" s="43"/>
      <c r="K47" s="26">
        <f>J47*F47</f>
        <v>0</v>
      </c>
      <c r="L47" s="24">
        <f>H47*J47</f>
        <v>0</v>
      </c>
    </row>
    <row r="48" spans="1:12" x14ac:dyDescent="0.3">
      <c r="A48" s="25" t="s">
        <v>34</v>
      </c>
      <c r="B48" s="25" t="s">
        <v>8</v>
      </c>
      <c r="C48" s="25" t="s">
        <v>68</v>
      </c>
      <c r="D48" s="25" t="s">
        <v>69</v>
      </c>
      <c r="E48" s="29" t="s">
        <v>15</v>
      </c>
      <c r="F48" s="23">
        <f t="shared" si="0"/>
        <v>7.1999999999999993</v>
      </c>
      <c r="G48" s="23">
        <f>Tabuľka13[[#This Row],[Cena v € 
s DPH]]-Tabuľka13[[#This Row],[Cena v € bez DPH]]</f>
        <v>0.72000000000000064</v>
      </c>
      <c r="H48" s="24">
        <v>7.92</v>
      </c>
      <c r="I48" s="23"/>
      <c r="J48" s="43"/>
      <c r="K48" s="26">
        <f>J48*F48</f>
        <v>0</v>
      </c>
      <c r="L48" s="24">
        <f>H48*J48</f>
        <v>0</v>
      </c>
    </row>
    <row r="49" spans="1:12" x14ac:dyDescent="0.3">
      <c r="A49" s="25" t="s">
        <v>34</v>
      </c>
      <c r="B49" s="25" t="s">
        <v>64</v>
      </c>
      <c r="C49" s="25" t="s">
        <v>63</v>
      </c>
      <c r="D49" s="25" t="s">
        <v>69</v>
      </c>
      <c r="E49" s="29" t="s">
        <v>15</v>
      </c>
      <c r="F49" s="23">
        <f t="shared" si="0"/>
        <v>6.2999999999999989</v>
      </c>
      <c r="G49" s="23">
        <f>Tabuľka13[[#This Row],[Cena v € 
s DPH]]-Tabuľka13[[#This Row],[Cena v € bez DPH]]</f>
        <v>0.63000000000000078</v>
      </c>
      <c r="H49" s="24">
        <v>6.93</v>
      </c>
      <c r="I49" s="23"/>
      <c r="J49" s="43"/>
      <c r="K49" s="26">
        <f t="shared" ref="K49:K52" si="3">J49*F49</f>
        <v>0</v>
      </c>
      <c r="L49" s="24">
        <f t="shared" ref="L49:L52" si="4">H49*J49</f>
        <v>0</v>
      </c>
    </row>
    <row r="50" spans="1:12" x14ac:dyDescent="0.3">
      <c r="A50" s="25" t="s">
        <v>34</v>
      </c>
      <c r="B50" s="25" t="s">
        <v>13</v>
      </c>
      <c r="C50" s="25" t="s">
        <v>70</v>
      </c>
      <c r="D50" s="25" t="s">
        <v>69</v>
      </c>
      <c r="E50" s="29" t="s">
        <v>15</v>
      </c>
      <c r="F50" s="23">
        <f t="shared" si="0"/>
        <v>3.3</v>
      </c>
      <c r="G50" s="23">
        <f>Tabuľka13[[#This Row],[Cena v € 
s DPH]]-Tabuľka13[[#This Row],[Cena v € bez DPH]]</f>
        <v>0.33000000000000007</v>
      </c>
      <c r="H50" s="24">
        <v>3.63</v>
      </c>
      <c r="I50" s="23"/>
      <c r="J50" s="43"/>
      <c r="K50" s="26">
        <f t="shared" si="3"/>
        <v>0</v>
      </c>
      <c r="L50" s="24">
        <f t="shared" si="4"/>
        <v>0</v>
      </c>
    </row>
    <row r="51" spans="1:12" x14ac:dyDescent="0.3">
      <c r="A51" s="25" t="s">
        <v>34</v>
      </c>
      <c r="B51" s="25" t="s">
        <v>13</v>
      </c>
      <c r="C51" s="25" t="s">
        <v>71</v>
      </c>
      <c r="D51" s="25" t="s">
        <v>69</v>
      </c>
      <c r="E51" s="29" t="s">
        <v>15</v>
      </c>
      <c r="F51" s="23">
        <f t="shared" si="0"/>
        <v>3.1999999999999997</v>
      </c>
      <c r="G51" s="23">
        <f>Tabuľka13[[#This Row],[Cena v € 
s DPH]]-Tabuľka13[[#This Row],[Cena v € bez DPH]]</f>
        <v>0.32000000000000028</v>
      </c>
      <c r="H51" s="24">
        <v>3.52</v>
      </c>
      <c r="I51" s="26"/>
      <c r="J51" s="43"/>
      <c r="K51" s="26">
        <f t="shared" si="3"/>
        <v>0</v>
      </c>
      <c r="L51" s="24">
        <f t="shared" si="4"/>
        <v>0</v>
      </c>
    </row>
    <row r="52" spans="1:12" x14ac:dyDescent="0.3">
      <c r="A52" s="25" t="s">
        <v>34</v>
      </c>
      <c r="B52" s="25" t="s">
        <v>13</v>
      </c>
      <c r="C52" s="25" t="s">
        <v>72</v>
      </c>
      <c r="D52" s="25" t="s">
        <v>69</v>
      </c>
      <c r="E52" s="29" t="s">
        <v>15</v>
      </c>
      <c r="F52" s="23">
        <f t="shared" si="0"/>
        <v>3.1999999999999997</v>
      </c>
      <c r="G52" s="23">
        <f>Tabuľka13[[#This Row],[Cena v € 
s DPH]]-Tabuľka13[[#This Row],[Cena v € bez DPH]]</f>
        <v>0.32000000000000028</v>
      </c>
      <c r="H52" s="24">
        <v>3.52</v>
      </c>
      <c r="I52" s="26"/>
      <c r="J52" s="43"/>
      <c r="K52" s="26">
        <f t="shared" si="3"/>
        <v>0</v>
      </c>
      <c r="L52" s="24">
        <f t="shared" si="4"/>
        <v>0</v>
      </c>
    </row>
    <row r="53" spans="1:12" x14ac:dyDescent="0.3">
      <c r="A53" s="25" t="s">
        <v>34</v>
      </c>
      <c r="B53" s="25" t="s">
        <v>8</v>
      </c>
      <c r="C53" s="25" t="s">
        <v>73</v>
      </c>
      <c r="D53" s="25" t="s">
        <v>69</v>
      </c>
      <c r="E53" s="29" t="s">
        <v>15</v>
      </c>
      <c r="F53" s="23">
        <f t="shared" si="0"/>
        <v>10.999999999999998</v>
      </c>
      <c r="G53" s="23">
        <f>Tabuľka13[[#This Row],[Cena v € 
s DPH]]-Tabuľka13[[#This Row],[Cena v € bez DPH]]</f>
        <v>1.1000000000000014</v>
      </c>
      <c r="H53" s="24">
        <v>12.1</v>
      </c>
      <c r="I53" s="26"/>
      <c r="J53" s="43"/>
      <c r="K53" s="26">
        <f>J53*F53</f>
        <v>0</v>
      </c>
      <c r="L53" s="24">
        <f>H53*J53</f>
        <v>0</v>
      </c>
    </row>
    <row r="54" spans="1:12" x14ac:dyDescent="0.3">
      <c r="A54" s="25" t="s">
        <v>34</v>
      </c>
      <c r="B54" s="25" t="s">
        <v>64</v>
      </c>
      <c r="C54" s="25" t="s">
        <v>74</v>
      </c>
      <c r="D54" s="25" t="s">
        <v>69</v>
      </c>
      <c r="E54" s="29" t="s">
        <v>15</v>
      </c>
      <c r="F54" s="23">
        <f t="shared" si="0"/>
        <v>8.8999999999999986</v>
      </c>
      <c r="G54" s="23">
        <f>Tabuľka13[[#This Row],[Cena v € 
s DPH]]-Tabuľka13[[#This Row],[Cena v € bez DPH]]</f>
        <v>0.89000000000000057</v>
      </c>
      <c r="H54" s="24">
        <v>9.7899999999999991</v>
      </c>
      <c r="I54" s="26"/>
      <c r="J54" s="43"/>
      <c r="K54" s="26">
        <f t="shared" ref="K54:K89" si="5">J54*F54</f>
        <v>0</v>
      </c>
      <c r="L54" s="24">
        <f t="shared" ref="L54:L89" si="6">H54*J54</f>
        <v>0</v>
      </c>
    </row>
    <row r="55" spans="1:12" x14ac:dyDescent="0.3">
      <c r="A55" s="25" t="s">
        <v>34</v>
      </c>
      <c r="B55" s="25" t="s">
        <v>13</v>
      </c>
      <c r="C55" s="25" t="s">
        <v>75</v>
      </c>
      <c r="D55" s="25" t="s">
        <v>69</v>
      </c>
      <c r="E55" s="29" t="s">
        <v>15</v>
      </c>
      <c r="F55" s="23">
        <f t="shared" si="0"/>
        <v>4.3999999999999995</v>
      </c>
      <c r="G55" s="23">
        <f>Tabuľka13[[#This Row],[Cena v € 
s DPH]]-Tabuľka13[[#This Row],[Cena v € bez DPH]]</f>
        <v>0.44000000000000039</v>
      </c>
      <c r="H55" s="24">
        <v>4.84</v>
      </c>
      <c r="I55" s="26"/>
      <c r="J55" s="43"/>
      <c r="K55" s="26">
        <f t="shared" si="5"/>
        <v>0</v>
      </c>
      <c r="L55" s="24">
        <f t="shared" si="6"/>
        <v>0</v>
      </c>
    </row>
    <row r="56" spans="1:12" x14ac:dyDescent="0.3">
      <c r="A56" s="25" t="s">
        <v>34</v>
      </c>
      <c r="B56" s="25" t="s">
        <v>13</v>
      </c>
      <c r="C56" s="25" t="s">
        <v>76</v>
      </c>
      <c r="D56" s="25" t="s">
        <v>69</v>
      </c>
      <c r="E56" s="29" t="s">
        <v>15</v>
      </c>
      <c r="F56" s="23">
        <f t="shared" si="0"/>
        <v>4.5999999999999996</v>
      </c>
      <c r="G56" s="23">
        <f>Tabuľka13[[#This Row],[Cena v € 
s DPH]]-Tabuľka13[[#This Row],[Cena v € bez DPH]]</f>
        <v>0.45999999999999996</v>
      </c>
      <c r="H56" s="24">
        <v>5.0599999999999996</v>
      </c>
      <c r="I56" s="26"/>
      <c r="J56" s="43"/>
      <c r="K56" s="26">
        <f t="shared" si="5"/>
        <v>0</v>
      </c>
      <c r="L56" s="24">
        <f t="shared" si="6"/>
        <v>0</v>
      </c>
    </row>
    <row r="57" spans="1:12" x14ac:dyDescent="0.3">
      <c r="A57" s="25" t="s">
        <v>34</v>
      </c>
      <c r="B57" s="25" t="s">
        <v>13</v>
      </c>
      <c r="C57" s="25" t="s">
        <v>77</v>
      </c>
      <c r="D57" s="25" t="s">
        <v>69</v>
      </c>
      <c r="E57" s="29" t="s">
        <v>15</v>
      </c>
      <c r="F57" s="23">
        <f t="shared" si="0"/>
        <v>4.5999999999999996</v>
      </c>
      <c r="G57" s="23">
        <f>Tabuľka13[[#This Row],[Cena v € 
s DPH]]-Tabuľka13[[#This Row],[Cena v € bez DPH]]</f>
        <v>0.45999999999999996</v>
      </c>
      <c r="H57" s="24">
        <v>5.0599999999999996</v>
      </c>
      <c r="I57" s="26"/>
      <c r="J57" s="43"/>
      <c r="K57" s="26">
        <f t="shared" si="5"/>
        <v>0</v>
      </c>
      <c r="L57" s="24">
        <f t="shared" si="6"/>
        <v>0</v>
      </c>
    </row>
    <row r="58" spans="1:12" x14ac:dyDescent="0.3">
      <c r="A58" s="25" t="s">
        <v>34</v>
      </c>
      <c r="B58" s="25" t="s">
        <v>13</v>
      </c>
      <c r="C58" s="25" t="s">
        <v>78</v>
      </c>
      <c r="D58" s="25" t="s">
        <v>80</v>
      </c>
      <c r="E58" s="29" t="s">
        <v>15</v>
      </c>
      <c r="F58" s="23">
        <f t="shared" si="0"/>
        <v>3.1999999999999997</v>
      </c>
      <c r="G58" s="23">
        <f>Tabuľka13[[#This Row],[Cena v € 
s DPH]]-Tabuľka13[[#This Row],[Cena v € bez DPH]]</f>
        <v>0.32000000000000028</v>
      </c>
      <c r="H58" s="24">
        <v>3.52</v>
      </c>
      <c r="I58" s="26">
        <v>2.75</v>
      </c>
      <c r="J58" s="43"/>
      <c r="K58" s="26">
        <f t="shared" si="5"/>
        <v>0</v>
      </c>
      <c r="L58" s="24">
        <f t="shared" si="6"/>
        <v>0</v>
      </c>
    </row>
    <row r="59" spans="1:12" x14ac:dyDescent="0.3">
      <c r="A59" s="25" t="s">
        <v>34</v>
      </c>
      <c r="B59" s="25" t="s">
        <v>13</v>
      </c>
      <c r="C59" s="25" t="s">
        <v>79</v>
      </c>
      <c r="D59" s="25" t="s">
        <v>80</v>
      </c>
      <c r="E59" s="29" t="s">
        <v>15</v>
      </c>
      <c r="F59" s="23">
        <f t="shared" si="0"/>
        <v>4.5999999999999996</v>
      </c>
      <c r="G59" s="23">
        <f>Tabuľka13[[#This Row],[Cena v € 
s DPH]]-Tabuľka13[[#This Row],[Cena v € bez DPH]]</f>
        <v>0.45999999999999996</v>
      </c>
      <c r="H59" s="24">
        <v>5.0599999999999996</v>
      </c>
      <c r="I59" s="26"/>
      <c r="J59" s="43"/>
      <c r="K59" s="26">
        <f t="shared" si="5"/>
        <v>0</v>
      </c>
      <c r="L59" s="24">
        <f t="shared" si="6"/>
        <v>0</v>
      </c>
    </row>
    <row r="60" spans="1:12" ht="34.799999999999997" x14ac:dyDescent="0.3">
      <c r="A60" s="25" t="s">
        <v>81</v>
      </c>
      <c r="B60" s="25" t="s">
        <v>3</v>
      </c>
      <c r="C60" s="31" t="s">
        <v>149</v>
      </c>
      <c r="D60" s="25"/>
      <c r="E60" s="33" t="s">
        <v>82</v>
      </c>
      <c r="F60" s="23">
        <f t="shared" si="0"/>
        <v>18.7</v>
      </c>
      <c r="G60" s="23">
        <f>Tabuľka13[[#This Row],[Cena v € 
s DPH]]-Tabuľka13[[#This Row],[Cena v € bez DPH]]</f>
        <v>1.870000000000001</v>
      </c>
      <c r="H60" s="24">
        <v>20.57</v>
      </c>
      <c r="I60" s="26" t="s">
        <v>25</v>
      </c>
      <c r="J60" s="43"/>
      <c r="K60" s="26">
        <f t="shared" si="5"/>
        <v>0</v>
      </c>
      <c r="L60" s="24">
        <f t="shared" si="6"/>
        <v>0</v>
      </c>
    </row>
    <row r="61" spans="1:12" ht="34.799999999999997" x14ac:dyDescent="0.3">
      <c r="A61" s="25" t="s">
        <v>81</v>
      </c>
      <c r="B61" s="25" t="s">
        <v>3</v>
      </c>
      <c r="C61" s="32" t="s">
        <v>150</v>
      </c>
      <c r="D61" s="25"/>
      <c r="E61" s="33" t="s">
        <v>53</v>
      </c>
      <c r="F61" s="23">
        <f t="shared" si="0"/>
        <v>11.899999999999999</v>
      </c>
      <c r="G61" s="23">
        <f>Tabuľka13[[#This Row],[Cena v € 
s DPH]]-Tabuľka13[[#This Row],[Cena v € bez DPH]]</f>
        <v>1.1900000000000013</v>
      </c>
      <c r="H61" s="24">
        <v>13.09</v>
      </c>
      <c r="I61" s="26"/>
      <c r="J61" s="43"/>
      <c r="K61" s="26">
        <f t="shared" si="5"/>
        <v>0</v>
      </c>
      <c r="L61" s="24">
        <f t="shared" si="6"/>
        <v>0</v>
      </c>
    </row>
    <row r="62" spans="1:12" x14ac:dyDescent="0.3">
      <c r="A62" s="25" t="s">
        <v>81</v>
      </c>
      <c r="B62" s="25" t="s">
        <v>13</v>
      </c>
      <c r="C62" s="25" t="s">
        <v>83</v>
      </c>
      <c r="D62" s="25" t="s">
        <v>84</v>
      </c>
      <c r="E62" s="29" t="s">
        <v>15</v>
      </c>
      <c r="F62" s="23">
        <f t="shared" si="0"/>
        <v>4.3999999999999995</v>
      </c>
      <c r="G62" s="23">
        <f>Tabuľka13[[#This Row],[Cena v € 
s DPH]]-Tabuľka13[[#This Row],[Cena v € bez DPH]]</f>
        <v>0.44000000000000039</v>
      </c>
      <c r="H62" s="24">
        <v>4.84</v>
      </c>
      <c r="I62" s="26">
        <v>4.7300000000000004</v>
      </c>
      <c r="J62" s="43"/>
      <c r="K62" s="26">
        <f t="shared" si="5"/>
        <v>0</v>
      </c>
      <c r="L62" s="24">
        <f t="shared" si="6"/>
        <v>0</v>
      </c>
    </row>
    <row r="63" spans="1:12" x14ac:dyDescent="0.3">
      <c r="A63" s="25" t="s">
        <v>81</v>
      </c>
      <c r="B63" s="25" t="s">
        <v>13</v>
      </c>
      <c r="C63" s="25" t="s">
        <v>137</v>
      </c>
      <c r="D63" s="25" t="s">
        <v>84</v>
      </c>
      <c r="E63" s="29" t="s">
        <v>15</v>
      </c>
      <c r="F63" s="23">
        <f>H63/1.1</f>
        <v>3.3</v>
      </c>
      <c r="G63" s="44">
        <f>Tabuľka13[[#This Row],[Cena v € 
s DPH]]-Tabuľka13[[#This Row],[Cena v € bez DPH]]</f>
        <v>0.33000000000000007</v>
      </c>
      <c r="H63" s="24">
        <v>3.63</v>
      </c>
      <c r="I63" s="45"/>
      <c r="J63" s="43"/>
      <c r="K63" s="26">
        <f>J63*F63</f>
        <v>0</v>
      </c>
      <c r="L63" s="24">
        <f>H63*J63</f>
        <v>0</v>
      </c>
    </row>
    <row r="64" spans="1:12" x14ac:dyDescent="0.3">
      <c r="A64" s="25" t="s">
        <v>81</v>
      </c>
      <c r="B64" s="25" t="s">
        <v>13</v>
      </c>
      <c r="C64" s="25" t="s">
        <v>138</v>
      </c>
      <c r="D64" s="25" t="s">
        <v>135</v>
      </c>
      <c r="E64" s="29" t="s">
        <v>15</v>
      </c>
      <c r="F64" s="23">
        <f>H64/1.1</f>
        <v>2.9</v>
      </c>
      <c r="G64" s="44">
        <f>Tabuľka13[[#This Row],[Cena v € 
s DPH]]-Tabuľka13[[#This Row],[Cena v € bez DPH]]</f>
        <v>0.29000000000000004</v>
      </c>
      <c r="H64" s="24">
        <v>3.19</v>
      </c>
      <c r="I64" s="45"/>
      <c r="J64" s="43"/>
      <c r="K64" s="26">
        <f>J64*F64</f>
        <v>0</v>
      </c>
      <c r="L64" s="24">
        <f>H64*J64</f>
        <v>0</v>
      </c>
    </row>
    <row r="65" spans="1:12" x14ac:dyDescent="0.3">
      <c r="A65" s="25" t="s">
        <v>81</v>
      </c>
      <c r="B65" s="25" t="s">
        <v>8</v>
      </c>
      <c r="C65" s="25" t="s">
        <v>85</v>
      </c>
      <c r="D65" s="25" t="s">
        <v>61</v>
      </c>
      <c r="E65" s="29" t="s">
        <v>62</v>
      </c>
      <c r="F65" s="23">
        <f t="shared" si="0"/>
        <v>7.0999999999999988</v>
      </c>
      <c r="G65" s="23">
        <f>Tabuľka13[[#This Row],[Cena v € 
s DPH]]-Tabuľka13[[#This Row],[Cena v € bez DPH]]</f>
        <v>0.71000000000000085</v>
      </c>
      <c r="H65" s="24">
        <v>7.81</v>
      </c>
      <c r="I65" s="26"/>
      <c r="J65" s="43"/>
      <c r="K65" s="26">
        <f t="shared" si="5"/>
        <v>0</v>
      </c>
      <c r="L65" s="24">
        <f t="shared" si="6"/>
        <v>0</v>
      </c>
    </row>
    <row r="66" spans="1:12" x14ac:dyDescent="0.3">
      <c r="A66" s="25" t="s">
        <v>81</v>
      </c>
      <c r="B66" s="25" t="s">
        <v>64</v>
      </c>
      <c r="C66" s="25" t="s">
        <v>86</v>
      </c>
      <c r="D66" s="25" t="s">
        <v>61</v>
      </c>
      <c r="E66" s="29" t="s">
        <v>62</v>
      </c>
      <c r="F66" s="23">
        <f t="shared" si="0"/>
        <v>5.9999999999999991</v>
      </c>
      <c r="G66" s="23">
        <f>Tabuľka13[[#This Row],[Cena v € 
s DPH]]-Tabuľka13[[#This Row],[Cena v € bez DPH]]</f>
        <v>0.60000000000000053</v>
      </c>
      <c r="H66" s="24">
        <v>6.6</v>
      </c>
      <c r="I66" s="26"/>
      <c r="J66" s="43"/>
      <c r="K66" s="26">
        <f t="shared" si="5"/>
        <v>0</v>
      </c>
      <c r="L66" s="24">
        <f t="shared" si="6"/>
        <v>0</v>
      </c>
    </row>
    <row r="67" spans="1:12" x14ac:dyDescent="0.3">
      <c r="A67" s="25" t="s">
        <v>81</v>
      </c>
      <c r="B67" s="25" t="s">
        <v>13</v>
      </c>
      <c r="C67" s="25" t="s">
        <v>87</v>
      </c>
      <c r="D67" s="25" t="s">
        <v>61</v>
      </c>
      <c r="E67" s="29" t="s">
        <v>15</v>
      </c>
      <c r="F67" s="23">
        <f t="shared" si="0"/>
        <v>3.1</v>
      </c>
      <c r="G67" s="23">
        <f>Tabuľka13[[#This Row],[Cena v € 
s DPH]]-Tabuľka13[[#This Row],[Cena v € bez DPH]]</f>
        <v>0.31000000000000005</v>
      </c>
      <c r="H67" s="24">
        <v>3.41</v>
      </c>
      <c r="I67" s="26">
        <v>2.5299999999999998</v>
      </c>
      <c r="J67" s="43"/>
      <c r="K67" s="26">
        <f t="shared" si="5"/>
        <v>0</v>
      </c>
      <c r="L67" s="24">
        <f t="shared" si="6"/>
        <v>0</v>
      </c>
    </row>
    <row r="68" spans="1:12" x14ac:dyDescent="0.3">
      <c r="A68" s="25" t="s">
        <v>81</v>
      </c>
      <c r="B68" s="25" t="s">
        <v>13</v>
      </c>
      <c r="C68" s="25" t="s">
        <v>88</v>
      </c>
      <c r="D68" s="25" t="s">
        <v>61</v>
      </c>
      <c r="E68" s="29" t="s">
        <v>15</v>
      </c>
      <c r="F68" s="23">
        <f t="shared" si="0"/>
        <v>3.1</v>
      </c>
      <c r="G68" s="23">
        <f>Tabuľka13[[#This Row],[Cena v € 
s DPH]]-Tabuľka13[[#This Row],[Cena v € bez DPH]]</f>
        <v>0.31000000000000005</v>
      </c>
      <c r="H68" s="24">
        <v>3.41</v>
      </c>
      <c r="I68" s="26">
        <v>2.5299999999999998</v>
      </c>
      <c r="J68" s="43"/>
      <c r="K68" s="26">
        <f t="shared" si="5"/>
        <v>0</v>
      </c>
      <c r="L68" s="24">
        <f t="shared" si="6"/>
        <v>0</v>
      </c>
    </row>
    <row r="69" spans="1:12" x14ac:dyDescent="0.3">
      <c r="A69" s="25" t="s">
        <v>81</v>
      </c>
      <c r="B69" s="25" t="s">
        <v>13</v>
      </c>
      <c r="C69" s="25" t="s">
        <v>89</v>
      </c>
      <c r="D69" s="25" t="s">
        <v>61</v>
      </c>
      <c r="E69" s="29" t="s">
        <v>15</v>
      </c>
      <c r="F69" s="23">
        <f t="shared" si="0"/>
        <v>3.1</v>
      </c>
      <c r="G69" s="23">
        <f>Tabuľka13[[#This Row],[Cena v € 
s DPH]]-Tabuľka13[[#This Row],[Cena v € bez DPH]]</f>
        <v>0.31000000000000005</v>
      </c>
      <c r="H69" s="24">
        <v>3.41</v>
      </c>
      <c r="I69" s="26">
        <v>2.5299999999999998</v>
      </c>
      <c r="J69" s="43"/>
      <c r="K69" s="26">
        <f t="shared" si="5"/>
        <v>0</v>
      </c>
      <c r="L69" s="24">
        <f t="shared" si="6"/>
        <v>0</v>
      </c>
    </row>
    <row r="70" spans="1:12" x14ac:dyDescent="0.3">
      <c r="A70" s="25" t="s">
        <v>81</v>
      </c>
      <c r="B70" s="25" t="s">
        <v>13</v>
      </c>
      <c r="C70" s="25" t="s">
        <v>139</v>
      </c>
      <c r="D70" s="25" t="s">
        <v>61</v>
      </c>
      <c r="E70" s="29" t="s">
        <v>15</v>
      </c>
      <c r="F70" s="23">
        <f>H70/1.1</f>
        <v>3.7</v>
      </c>
      <c r="G70" s="44">
        <f>Tabuľka13[[#This Row],[Cena v € 
s DPH]]-Tabuľka13[[#This Row],[Cena v € bez DPH]]</f>
        <v>0.37000000000000011</v>
      </c>
      <c r="H70" s="24">
        <v>4.07</v>
      </c>
      <c r="I70" s="45"/>
      <c r="J70" s="43"/>
      <c r="K70" s="26">
        <f>J70*F70</f>
        <v>0</v>
      </c>
      <c r="L70" s="24">
        <f>H70*J70</f>
        <v>0</v>
      </c>
    </row>
    <row r="71" spans="1:12" x14ac:dyDescent="0.3">
      <c r="A71" s="25" t="s">
        <v>81</v>
      </c>
      <c r="B71" s="25" t="s">
        <v>13</v>
      </c>
      <c r="C71" s="25" t="s">
        <v>90</v>
      </c>
      <c r="D71" s="25" t="s">
        <v>80</v>
      </c>
      <c r="E71" s="29" t="s">
        <v>15</v>
      </c>
      <c r="F71" s="23">
        <f t="shared" si="0"/>
        <v>4.3</v>
      </c>
      <c r="G71" s="23">
        <f>Tabuľka13[[#This Row],[Cena v € 
s DPH]]-Tabuľka13[[#This Row],[Cena v € bez DPH]]</f>
        <v>0.4300000000000006</v>
      </c>
      <c r="H71" s="24">
        <v>4.7300000000000004</v>
      </c>
      <c r="I71" s="26">
        <v>4.62</v>
      </c>
      <c r="J71" s="43"/>
      <c r="K71" s="26">
        <f t="shared" si="5"/>
        <v>0</v>
      </c>
      <c r="L71" s="24">
        <f t="shared" si="6"/>
        <v>0</v>
      </c>
    </row>
    <row r="72" spans="1:12" x14ac:dyDescent="0.3">
      <c r="A72" s="25" t="s">
        <v>81</v>
      </c>
      <c r="B72" s="25" t="s">
        <v>13</v>
      </c>
      <c r="C72" s="25" t="s">
        <v>91</v>
      </c>
      <c r="D72" s="25" t="s">
        <v>80</v>
      </c>
      <c r="E72" s="29" t="s">
        <v>15</v>
      </c>
      <c r="F72" s="23">
        <f t="shared" si="0"/>
        <v>6.6</v>
      </c>
      <c r="G72" s="23">
        <f>Tabuľka13[[#This Row],[Cena v € 
s DPH]]-Tabuľka13[[#This Row],[Cena v € bez DPH]]</f>
        <v>0.66000000000000014</v>
      </c>
      <c r="H72" s="24">
        <v>7.26</v>
      </c>
      <c r="I72" s="26"/>
      <c r="J72" s="43"/>
      <c r="K72" s="26">
        <f t="shared" si="5"/>
        <v>0</v>
      </c>
      <c r="L72" s="24">
        <f t="shared" si="6"/>
        <v>0</v>
      </c>
    </row>
    <row r="73" spans="1:12" x14ac:dyDescent="0.3">
      <c r="A73" s="25" t="s">
        <v>81</v>
      </c>
      <c r="B73" s="25" t="s">
        <v>13</v>
      </c>
      <c r="C73" s="25" t="s">
        <v>92</v>
      </c>
      <c r="D73" s="25" t="s">
        <v>94</v>
      </c>
      <c r="E73" s="29" t="s">
        <v>15</v>
      </c>
      <c r="F73" s="23">
        <f t="shared" si="0"/>
        <v>3.5</v>
      </c>
      <c r="G73" s="23">
        <f>Tabuľka13[[#This Row],[Cena v € 
s DPH]]-Tabuľka13[[#This Row],[Cena v € bez DPH]]</f>
        <v>0.35000000000000009</v>
      </c>
      <c r="H73" s="24">
        <v>3.85</v>
      </c>
      <c r="I73" s="26">
        <v>3.63</v>
      </c>
      <c r="J73" s="43"/>
      <c r="K73" s="26">
        <f t="shared" si="5"/>
        <v>0</v>
      </c>
      <c r="L73" s="24">
        <f t="shared" si="6"/>
        <v>0</v>
      </c>
    </row>
    <row r="74" spans="1:12" x14ac:dyDescent="0.3">
      <c r="A74" s="25" t="s">
        <v>81</v>
      </c>
      <c r="B74" s="25" t="s">
        <v>13</v>
      </c>
      <c r="C74" s="25" t="s">
        <v>93</v>
      </c>
      <c r="D74" s="25" t="s">
        <v>94</v>
      </c>
      <c r="E74" s="29" t="s">
        <v>15</v>
      </c>
      <c r="F74" s="23">
        <f t="shared" si="0"/>
        <v>5.8999999999999995</v>
      </c>
      <c r="G74" s="23">
        <f>Tabuľka13[[#This Row],[Cena v € 
s DPH]]-Tabuľka13[[#This Row],[Cena v € bez DPH]]</f>
        <v>0.59000000000000075</v>
      </c>
      <c r="H74" s="24">
        <v>6.49</v>
      </c>
      <c r="I74" s="26"/>
      <c r="J74" s="43"/>
      <c r="K74" s="26">
        <f t="shared" si="5"/>
        <v>0</v>
      </c>
      <c r="L74" s="24">
        <f t="shared" si="6"/>
        <v>0</v>
      </c>
    </row>
    <row r="75" spans="1:12" ht="34.799999999999997" x14ac:dyDescent="0.3">
      <c r="A75" s="25" t="s">
        <v>95</v>
      </c>
      <c r="B75" s="25" t="s">
        <v>3</v>
      </c>
      <c r="C75" s="32" t="s">
        <v>151</v>
      </c>
      <c r="D75" s="25"/>
      <c r="E75" s="33" t="s">
        <v>53</v>
      </c>
      <c r="F75" s="23">
        <f t="shared" si="0"/>
        <v>23.999999999999996</v>
      </c>
      <c r="G75" s="23">
        <f>Tabuľka13[[#This Row],[Cena v € 
s DPH]]-Tabuľka13[[#This Row],[Cena v € bez DPH]]</f>
        <v>2.4000000000000021</v>
      </c>
      <c r="H75" s="24">
        <v>26.4</v>
      </c>
      <c r="I75" s="26" t="s">
        <v>25</v>
      </c>
      <c r="J75" s="43"/>
      <c r="K75" s="26">
        <f t="shared" si="5"/>
        <v>0</v>
      </c>
      <c r="L75" s="24">
        <f t="shared" si="6"/>
        <v>0</v>
      </c>
    </row>
    <row r="76" spans="1:12" ht="34.799999999999997" x14ac:dyDescent="0.3">
      <c r="A76" s="25" t="s">
        <v>95</v>
      </c>
      <c r="B76" s="25" t="s">
        <v>3</v>
      </c>
      <c r="C76" s="32" t="s">
        <v>152</v>
      </c>
      <c r="D76" s="25"/>
      <c r="E76" s="33" t="s">
        <v>54</v>
      </c>
      <c r="F76" s="23">
        <f t="shared" si="0"/>
        <v>17.2</v>
      </c>
      <c r="G76" s="23">
        <f>Tabuľka13[[#This Row],[Cena v € 
s DPH]]-Tabuľka13[[#This Row],[Cena v € bez DPH]]</f>
        <v>1.7200000000000024</v>
      </c>
      <c r="H76" s="24">
        <v>18.920000000000002</v>
      </c>
      <c r="I76" s="26"/>
      <c r="J76" s="43"/>
      <c r="K76" s="26">
        <f t="shared" si="5"/>
        <v>0</v>
      </c>
      <c r="L76" s="24">
        <f t="shared" si="6"/>
        <v>0</v>
      </c>
    </row>
    <row r="77" spans="1:12" x14ac:dyDescent="0.3">
      <c r="A77" s="25" t="s">
        <v>95</v>
      </c>
      <c r="B77" s="25" t="s">
        <v>13</v>
      </c>
      <c r="C77" s="25" t="s">
        <v>96</v>
      </c>
      <c r="D77" s="25" t="s">
        <v>84</v>
      </c>
      <c r="E77" s="29" t="s">
        <v>15</v>
      </c>
      <c r="F77" s="23">
        <f t="shared" si="0"/>
        <v>4.6999999999999993</v>
      </c>
      <c r="G77" s="23">
        <f>Tabuľka13[[#This Row],[Cena v € 
s DPH]]-Tabuľka13[[#This Row],[Cena v € bez DPH]]</f>
        <v>0.47000000000000064</v>
      </c>
      <c r="H77" s="24">
        <v>5.17</v>
      </c>
      <c r="I77" s="26">
        <v>5.0599999999999996</v>
      </c>
      <c r="J77" s="43"/>
      <c r="K77" s="26">
        <f t="shared" si="5"/>
        <v>0</v>
      </c>
      <c r="L77" s="24">
        <f t="shared" si="6"/>
        <v>0</v>
      </c>
    </row>
    <row r="78" spans="1:12" x14ac:dyDescent="0.3">
      <c r="A78" s="25" t="s">
        <v>95</v>
      </c>
      <c r="B78" s="25" t="s">
        <v>13</v>
      </c>
      <c r="C78" s="25" t="s">
        <v>140</v>
      </c>
      <c r="D78" s="25" t="s">
        <v>84</v>
      </c>
      <c r="E78" s="29" t="s">
        <v>15</v>
      </c>
      <c r="F78" s="23">
        <f>H78/1.1</f>
        <v>3.3</v>
      </c>
      <c r="G78" s="44">
        <f>Tabuľka13[[#This Row],[Cena v € 
s DPH]]-Tabuľka13[[#This Row],[Cena v € bez DPH]]</f>
        <v>0.33000000000000007</v>
      </c>
      <c r="H78" s="24">
        <v>3.63</v>
      </c>
      <c r="I78" s="45"/>
      <c r="J78" s="43"/>
      <c r="K78" s="26">
        <f>J78*F78</f>
        <v>0</v>
      </c>
      <c r="L78" s="24">
        <f>H78*J78</f>
        <v>0</v>
      </c>
    </row>
    <row r="79" spans="1:12" x14ac:dyDescent="0.3">
      <c r="A79" s="25" t="s">
        <v>95</v>
      </c>
      <c r="B79" s="25" t="s">
        <v>13</v>
      </c>
      <c r="C79" s="25" t="s">
        <v>141</v>
      </c>
      <c r="D79" s="25" t="s">
        <v>142</v>
      </c>
      <c r="E79" s="29" t="s">
        <v>15</v>
      </c>
      <c r="F79" s="23">
        <f>H79/1.1</f>
        <v>2.9</v>
      </c>
      <c r="G79" s="44">
        <f>Tabuľka13[[#This Row],[Cena v € 
s DPH]]-Tabuľka13[[#This Row],[Cena v € bez DPH]]</f>
        <v>0.29000000000000004</v>
      </c>
      <c r="H79" s="24">
        <v>3.19</v>
      </c>
      <c r="I79" s="45"/>
      <c r="J79" s="43"/>
      <c r="K79" s="26">
        <f>J79*F79</f>
        <v>0</v>
      </c>
      <c r="L79" s="24">
        <f>H79*J79</f>
        <v>0</v>
      </c>
    </row>
    <row r="80" spans="1:12" x14ac:dyDescent="0.3">
      <c r="A80" s="25" t="s">
        <v>95</v>
      </c>
      <c r="B80" s="25" t="s">
        <v>8</v>
      </c>
      <c r="C80" s="25" t="s">
        <v>97</v>
      </c>
      <c r="D80" s="25" t="s">
        <v>61</v>
      </c>
      <c r="E80" s="29" t="s">
        <v>62</v>
      </c>
      <c r="F80" s="23">
        <f t="shared" si="0"/>
        <v>7.0999999999999988</v>
      </c>
      <c r="G80" s="23">
        <f>Tabuľka13[[#This Row],[Cena v € 
s DPH]]-Tabuľka13[[#This Row],[Cena v € bez DPH]]</f>
        <v>0.71000000000000085</v>
      </c>
      <c r="H80" s="24">
        <v>7.81</v>
      </c>
      <c r="I80" s="26"/>
      <c r="J80" s="43"/>
      <c r="K80" s="26">
        <f t="shared" si="5"/>
        <v>0</v>
      </c>
      <c r="L80" s="24">
        <f t="shared" si="6"/>
        <v>0</v>
      </c>
    </row>
    <row r="81" spans="1:12" x14ac:dyDescent="0.3">
      <c r="A81" s="25" t="s">
        <v>95</v>
      </c>
      <c r="B81" s="25" t="s">
        <v>64</v>
      </c>
      <c r="C81" s="25" t="s">
        <v>98</v>
      </c>
      <c r="D81" s="25" t="s">
        <v>61</v>
      </c>
      <c r="E81" s="29" t="s">
        <v>62</v>
      </c>
      <c r="F81" s="23">
        <f t="shared" si="0"/>
        <v>5.9999999999999991</v>
      </c>
      <c r="G81" s="23">
        <f>Tabuľka13[[#This Row],[Cena v € 
s DPH]]-Tabuľka13[[#This Row],[Cena v € bez DPH]]</f>
        <v>0.60000000000000053</v>
      </c>
      <c r="H81" s="24">
        <v>6.6</v>
      </c>
      <c r="I81" s="26"/>
      <c r="J81" s="43"/>
      <c r="K81" s="26">
        <f t="shared" si="5"/>
        <v>0</v>
      </c>
      <c r="L81" s="24">
        <f t="shared" si="6"/>
        <v>0</v>
      </c>
    </row>
    <row r="82" spans="1:12" x14ac:dyDescent="0.3">
      <c r="A82" s="25" t="s">
        <v>95</v>
      </c>
      <c r="B82" s="25" t="s">
        <v>13</v>
      </c>
      <c r="C82" s="25" t="s">
        <v>99</v>
      </c>
      <c r="D82" s="25" t="s">
        <v>61</v>
      </c>
      <c r="E82" s="29" t="s">
        <v>15</v>
      </c>
      <c r="F82" s="23">
        <f t="shared" si="0"/>
        <v>3.1</v>
      </c>
      <c r="G82" s="23">
        <f>Tabuľka13[[#This Row],[Cena v € 
s DPH]]-Tabuľka13[[#This Row],[Cena v € bez DPH]]</f>
        <v>0.31000000000000005</v>
      </c>
      <c r="H82" s="24">
        <v>3.41</v>
      </c>
      <c r="I82" s="26">
        <v>2.5299999999999998</v>
      </c>
      <c r="J82" s="43"/>
      <c r="K82" s="26">
        <f t="shared" si="5"/>
        <v>0</v>
      </c>
      <c r="L82" s="24">
        <f t="shared" si="6"/>
        <v>0</v>
      </c>
    </row>
    <row r="83" spans="1:12" x14ac:dyDescent="0.3">
      <c r="A83" s="25" t="s">
        <v>95</v>
      </c>
      <c r="B83" s="25" t="s">
        <v>13</v>
      </c>
      <c r="C83" s="25" t="s">
        <v>100</v>
      </c>
      <c r="D83" s="25" t="s">
        <v>61</v>
      </c>
      <c r="E83" s="29" t="s">
        <v>15</v>
      </c>
      <c r="F83" s="23">
        <f t="shared" si="0"/>
        <v>3.1</v>
      </c>
      <c r="G83" s="23">
        <f>Tabuľka13[[#This Row],[Cena v € 
s DPH]]-Tabuľka13[[#This Row],[Cena v € bez DPH]]</f>
        <v>0.31000000000000005</v>
      </c>
      <c r="H83" s="24">
        <v>3.41</v>
      </c>
      <c r="I83" s="26">
        <v>2.5299999999999998</v>
      </c>
      <c r="J83" s="43"/>
      <c r="K83" s="26">
        <f t="shared" si="5"/>
        <v>0</v>
      </c>
      <c r="L83" s="24">
        <f t="shared" si="6"/>
        <v>0</v>
      </c>
    </row>
    <row r="84" spans="1:12" x14ac:dyDescent="0.3">
      <c r="A84" s="25" t="s">
        <v>95</v>
      </c>
      <c r="B84" s="25" t="s">
        <v>13</v>
      </c>
      <c r="C84" s="25" t="s">
        <v>101</v>
      </c>
      <c r="D84" s="25" t="s">
        <v>61</v>
      </c>
      <c r="E84" s="29" t="s">
        <v>15</v>
      </c>
      <c r="F84" s="23">
        <f t="shared" si="0"/>
        <v>3.1</v>
      </c>
      <c r="G84" s="23">
        <f>Tabuľka13[[#This Row],[Cena v € 
s DPH]]-Tabuľka13[[#This Row],[Cena v € bez DPH]]</f>
        <v>0.31000000000000005</v>
      </c>
      <c r="H84" s="24">
        <v>3.41</v>
      </c>
      <c r="I84" s="26">
        <v>2.5299999999999998</v>
      </c>
      <c r="J84" s="43"/>
      <c r="K84" s="26">
        <f t="shared" si="5"/>
        <v>0</v>
      </c>
      <c r="L84" s="24">
        <f t="shared" si="6"/>
        <v>0</v>
      </c>
    </row>
    <row r="85" spans="1:12" x14ac:dyDescent="0.3">
      <c r="A85" s="25" t="s">
        <v>95</v>
      </c>
      <c r="B85" s="25" t="s">
        <v>13</v>
      </c>
      <c r="C85" s="25" t="s">
        <v>156</v>
      </c>
      <c r="D85" s="25" t="s">
        <v>61</v>
      </c>
      <c r="E85" s="29" t="s">
        <v>15</v>
      </c>
      <c r="F85" s="23">
        <f>H85/1.1</f>
        <v>3.7</v>
      </c>
      <c r="G85" s="44">
        <f>Tabuľka13[[#This Row],[Cena v € 
s DPH]]-Tabuľka13[[#This Row],[Cena v € bez DPH]]</f>
        <v>0.37000000000000011</v>
      </c>
      <c r="H85" s="24">
        <v>4.07</v>
      </c>
      <c r="I85" s="45"/>
      <c r="J85" s="43"/>
      <c r="K85" s="26">
        <f>J85*F85</f>
        <v>0</v>
      </c>
      <c r="L85" s="24">
        <f>H85*J85</f>
        <v>0</v>
      </c>
    </row>
    <row r="86" spans="1:12" x14ac:dyDescent="0.3">
      <c r="A86" s="25" t="s">
        <v>95</v>
      </c>
      <c r="B86" s="25" t="s">
        <v>13</v>
      </c>
      <c r="C86" s="25" t="s">
        <v>102</v>
      </c>
      <c r="D86" s="25" t="s">
        <v>80</v>
      </c>
      <c r="E86" s="29" t="s">
        <v>15</v>
      </c>
      <c r="F86" s="23">
        <f t="shared" si="0"/>
        <v>5</v>
      </c>
      <c r="G86" s="23">
        <f>Tabuľka13[[#This Row],[Cena v € 
s DPH]]-Tabuľka13[[#This Row],[Cena v € bez DPH]]</f>
        <v>0.5</v>
      </c>
      <c r="H86" s="24">
        <v>5.5</v>
      </c>
      <c r="I86" s="26">
        <v>5.17</v>
      </c>
      <c r="J86" s="43"/>
      <c r="K86" s="26">
        <f t="shared" si="5"/>
        <v>0</v>
      </c>
      <c r="L86" s="24">
        <f t="shared" si="6"/>
        <v>0</v>
      </c>
    </row>
    <row r="87" spans="1:12" x14ac:dyDescent="0.3">
      <c r="A87" s="25" t="s">
        <v>95</v>
      </c>
      <c r="B87" s="25" t="s">
        <v>13</v>
      </c>
      <c r="C87" s="25" t="s">
        <v>103</v>
      </c>
      <c r="D87" s="25" t="s">
        <v>80</v>
      </c>
      <c r="E87" s="29" t="s">
        <v>15</v>
      </c>
      <c r="F87" s="23">
        <f t="shared" si="0"/>
        <v>6.8</v>
      </c>
      <c r="G87" s="23">
        <f>Tabuľka13[[#This Row],[Cena v € 
s DPH]]-Tabuľka13[[#This Row],[Cena v € bez DPH]]</f>
        <v>0.6800000000000006</v>
      </c>
      <c r="H87" s="24">
        <v>7.48</v>
      </c>
      <c r="I87" s="26"/>
      <c r="J87" s="43"/>
      <c r="K87" s="26">
        <f t="shared" si="5"/>
        <v>0</v>
      </c>
      <c r="L87" s="24">
        <f t="shared" si="6"/>
        <v>0</v>
      </c>
    </row>
    <row r="88" spans="1:12" x14ac:dyDescent="0.3">
      <c r="A88" s="25" t="s">
        <v>95</v>
      </c>
      <c r="B88" s="25" t="s">
        <v>13</v>
      </c>
      <c r="C88" s="25" t="s">
        <v>104</v>
      </c>
      <c r="D88" s="25" t="s">
        <v>94</v>
      </c>
      <c r="E88" s="29" t="s">
        <v>15</v>
      </c>
      <c r="F88" s="23">
        <f t="shared" si="0"/>
        <v>4</v>
      </c>
      <c r="G88" s="23">
        <f>Tabuľka13[[#This Row],[Cena v € 
s DPH]]-Tabuľka13[[#This Row],[Cena v € bez DPH]]</f>
        <v>0.40000000000000036</v>
      </c>
      <c r="H88" s="24">
        <v>4.4000000000000004</v>
      </c>
      <c r="I88" s="26">
        <v>4.29</v>
      </c>
      <c r="J88" s="43"/>
      <c r="K88" s="26">
        <f t="shared" si="5"/>
        <v>0</v>
      </c>
      <c r="L88" s="24">
        <f t="shared" si="6"/>
        <v>0</v>
      </c>
    </row>
    <row r="89" spans="1:12" x14ac:dyDescent="0.3">
      <c r="A89" s="25" t="s">
        <v>95</v>
      </c>
      <c r="B89" s="25" t="s">
        <v>13</v>
      </c>
      <c r="C89" s="25" t="s">
        <v>105</v>
      </c>
      <c r="D89" s="25" t="s">
        <v>94</v>
      </c>
      <c r="E89" s="29" t="s">
        <v>15</v>
      </c>
      <c r="F89" s="23">
        <f t="shared" si="0"/>
        <v>4</v>
      </c>
      <c r="G89" s="23">
        <f>Tabuľka13[[#This Row],[Cena v € 
s DPH]]-Tabuľka13[[#This Row],[Cena v € bez DPH]]</f>
        <v>0.40000000000000036</v>
      </c>
      <c r="H89" s="24">
        <v>4.4000000000000004</v>
      </c>
      <c r="I89" s="26">
        <v>4.29</v>
      </c>
      <c r="J89" s="43"/>
      <c r="K89" s="26">
        <f t="shared" si="5"/>
        <v>0</v>
      </c>
      <c r="L89" s="24">
        <f t="shared" si="6"/>
        <v>0</v>
      </c>
    </row>
    <row r="90" spans="1:12" x14ac:dyDescent="0.3">
      <c r="A90" s="25" t="s">
        <v>95</v>
      </c>
      <c r="B90" s="25" t="s">
        <v>13</v>
      </c>
      <c r="C90" s="25" t="s">
        <v>106</v>
      </c>
      <c r="D90" s="25" t="s">
        <v>94</v>
      </c>
      <c r="E90" s="29" t="s">
        <v>15</v>
      </c>
      <c r="F90" s="23">
        <f t="shared" ref="F90:F91" si="7">H90/1.1</f>
        <v>6.3999999999999995</v>
      </c>
      <c r="G90" s="23">
        <f>Tabuľka13[[#This Row],[Cena v € 
s DPH]]-Tabuľka13[[#This Row],[Cena v € bez DPH]]</f>
        <v>0.64000000000000057</v>
      </c>
      <c r="H90" s="24">
        <v>7.04</v>
      </c>
      <c r="I90" s="26"/>
      <c r="J90" s="43"/>
      <c r="K90" s="26">
        <f>J90*F90</f>
        <v>0</v>
      </c>
      <c r="L90" s="24">
        <f>H90*J90</f>
        <v>0</v>
      </c>
    </row>
    <row r="91" spans="1:12" x14ac:dyDescent="0.3">
      <c r="A91" s="25" t="s">
        <v>95</v>
      </c>
      <c r="B91" s="25" t="s">
        <v>13</v>
      </c>
      <c r="C91" s="25" t="s">
        <v>107</v>
      </c>
      <c r="D91" s="25" t="s">
        <v>94</v>
      </c>
      <c r="E91" s="29" t="s">
        <v>15</v>
      </c>
      <c r="F91" s="23">
        <f t="shared" si="7"/>
        <v>6.3999999999999995</v>
      </c>
      <c r="G91" s="23">
        <f>Tabuľka13[[#This Row],[Cena v € 
s DPH]]-Tabuľka13[[#This Row],[Cena v € bez DPH]]</f>
        <v>0.64000000000000057</v>
      </c>
      <c r="H91" s="24">
        <v>7.04</v>
      </c>
      <c r="I91" s="26"/>
      <c r="J91" s="43"/>
      <c r="K91" s="26">
        <f>J91*F91</f>
        <v>0</v>
      </c>
      <c r="L91" s="24">
        <f>H91*J91</f>
        <v>0</v>
      </c>
    </row>
    <row r="92" spans="1:12" ht="23.4" x14ac:dyDescent="0.3">
      <c r="A92" s="34"/>
      <c r="B92" s="35"/>
      <c r="C92" s="35"/>
      <c r="D92" s="35"/>
      <c r="E92" s="36"/>
      <c r="F92" s="67"/>
      <c r="G92" s="67"/>
      <c r="H92" s="68"/>
      <c r="I92" s="68"/>
      <c r="J92" s="35"/>
      <c r="K92" s="69">
        <f>SUBTOTAL(109,Tabuľka13[SPOLU cena 
v € bez DPH])</f>
        <v>0</v>
      </c>
      <c r="L92" s="70">
        <f>SUBTOTAL(109,Tabuľka13[SPOLU cena 
v € s DPH])</f>
        <v>0</v>
      </c>
    </row>
  </sheetData>
  <sheetProtection algorithmName="SHA-512" hashValue="N+Kv+zPm9FE3rxfzTw8rn3XFo//+okpp1vdXTV6iZc2kDrtP+y3vsO40x4CoXUo2kzNC0rQ8ddyMsN8qa/avWA==" saltValue="yybObx/R63LK49jnRv8UA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3">
    <mergeCell ref="A12:L12"/>
    <mergeCell ref="A1:E1"/>
    <mergeCell ref="A2:E2"/>
    <mergeCell ref="A4:E4"/>
    <mergeCell ref="A5:C5"/>
    <mergeCell ref="D5:E5"/>
    <mergeCell ref="A6:C6"/>
    <mergeCell ref="D6:E6"/>
    <mergeCell ref="A7:C7"/>
    <mergeCell ref="D7:E7"/>
    <mergeCell ref="A8:E8"/>
    <mergeCell ref="A10:H10"/>
    <mergeCell ref="K10:L10"/>
  </mergeCells>
  <hyperlinks>
    <hyperlink ref="K10:L10" r:id="rId1" display="OBJEDNAŤ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2"/>
  <headerFooter>
    <oddHeader xml:space="preserve">&amp;C&amp;K00-024PONUKOVÝ LIST VYDAVATEĽSTVA AITEC
pre verejné obstarávanie škôl s príspevkom MŠVVaŠ  SR, šk. rok 2020/2021 
</oddHeader>
    <oddFooter>&amp;CStrana &amp;P z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"/>
  <sheetViews>
    <sheetView view="pageLayout" topLeftCell="A32" zoomScale="130" zoomScaleNormal="100" zoomScalePageLayoutView="130" workbookViewId="0">
      <selection activeCell="B47" sqref="B47"/>
    </sheetView>
  </sheetViews>
  <sheetFormatPr defaultRowHeight="14.4" x14ac:dyDescent="0.3"/>
  <cols>
    <col min="1" max="1" width="8" customWidth="1"/>
    <col min="2" max="2" width="43" customWidth="1"/>
    <col min="3" max="3" width="32.5546875" bestFit="1" customWidth="1"/>
    <col min="4" max="4" width="24" customWidth="1"/>
    <col min="5" max="5" width="12" style="8" bestFit="1" customWidth="1"/>
    <col min="6" max="6" width="12.109375" style="8" bestFit="1" customWidth="1"/>
    <col min="7" max="7" width="11.88671875" style="8" bestFit="1" customWidth="1"/>
  </cols>
  <sheetData>
    <row r="1" spans="1:7" ht="75.599999999999994" x14ac:dyDescent="0.3">
      <c r="A1" s="62" t="s">
        <v>144</v>
      </c>
      <c r="B1" s="63"/>
      <c r="C1" s="19" t="s">
        <v>9</v>
      </c>
      <c r="D1" s="7" t="s">
        <v>112</v>
      </c>
      <c r="E1" s="20" t="s">
        <v>129</v>
      </c>
      <c r="F1" s="21" t="s">
        <v>130</v>
      </c>
      <c r="G1" s="21" t="s">
        <v>131</v>
      </c>
    </row>
    <row r="2" spans="1:7" ht="43.2" x14ac:dyDescent="0.3">
      <c r="A2" s="9" t="s">
        <v>111</v>
      </c>
      <c r="B2" s="9" t="s">
        <v>113</v>
      </c>
      <c r="C2" s="9"/>
      <c r="D2" s="10" t="s">
        <v>117</v>
      </c>
      <c r="E2" s="11">
        <f>SUM(E3:E7)</f>
        <v>21.01</v>
      </c>
      <c r="F2" s="11">
        <f>SUM(F3:F7)</f>
        <v>19.8</v>
      </c>
      <c r="G2" s="18">
        <f>E2-F2</f>
        <v>1.2100000000000009</v>
      </c>
    </row>
    <row r="3" spans="1:7" x14ac:dyDescent="0.3">
      <c r="A3" s="12" t="s">
        <v>2</v>
      </c>
      <c r="B3" s="12" t="s">
        <v>14</v>
      </c>
      <c r="C3" s="12" t="s">
        <v>11</v>
      </c>
      <c r="D3" s="12"/>
      <c r="E3" s="13">
        <v>4.7300000000000004</v>
      </c>
      <c r="F3" s="13">
        <v>4.4000000000000004</v>
      </c>
      <c r="G3" s="13"/>
    </row>
    <row r="4" spans="1:7" x14ac:dyDescent="0.3">
      <c r="A4" s="12" t="s">
        <v>2</v>
      </c>
      <c r="B4" s="12" t="s">
        <v>16</v>
      </c>
      <c r="C4" s="12" t="s">
        <v>11</v>
      </c>
      <c r="D4" s="12"/>
      <c r="E4" s="13">
        <v>4.7300000000000004</v>
      </c>
      <c r="F4" s="13">
        <v>4.4000000000000004</v>
      </c>
      <c r="G4" s="13"/>
    </row>
    <row r="5" spans="1:7" x14ac:dyDescent="0.3">
      <c r="A5" s="12" t="s">
        <v>2</v>
      </c>
      <c r="B5" s="12" t="s">
        <v>17</v>
      </c>
      <c r="C5" s="12" t="s">
        <v>11</v>
      </c>
      <c r="D5" s="12"/>
      <c r="E5" s="13">
        <v>4.7300000000000004</v>
      </c>
      <c r="F5" s="13">
        <v>4.4000000000000004</v>
      </c>
      <c r="G5" s="13"/>
    </row>
    <row r="6" spans="1:7" x14ac:dyDescent="0.3">
      <c r="A6" s="12" t="s">
        <v>2</v>
      </c>
      <c r="B6" s="12" t="s">
        <v>44</v>
      </c>
      <c r="C6" s="12" t="s">
        <v>42</v>
      </c>
      <c r="D6" s="12"/>
      <c r="E6" s="13">
        <v>3.41</v>
      </c>
      <c r="F6" s="13">
        <v>3.3</v>
      </c>
      <c r="G6" s="13"/>
    </row>
    <row r="7" spans="1:7" x14ac:dyDescent="0.3">
      <c r="A7" s="12" t="s">
        <v>2</v>
      </c>
      <c r="B7" s="12" t="s">
        <v>114</v>
      </c>
      <c r="C7" s="12" t="s">
        <v>42</v>
      </c>
      <c r="D7" s="12"/>
      <c r="E7" s="13">
        <v>3.41</v>
      </c>
      <c r="F7" s="13">
        <v>3.3</v>
      </c>
      <c r="G7" s="13"/>
    </row>
    <row r="8" spans="1:7" ht="43.2" x14ac:dyDescent="0.3">
      <c r="A8" s="9" t="s">
        <v>111</v>
      </c>
      <c r="B8" s="9" t="s">
        <v>115</v>
      </c>
      <c r="C8" s="9"/>
      <c r="D8" s="10" t="s">
        <v>116</v>
      </c>
      <c r="E8" s="11">
        <f>SUM(E9:E13)</f>
        <v>21.01</v>
      </c>
      <c r="F8" s="11">
        <f>SUM(F9:F13)</f>
        <v>19.8</v>
      </c>
      <c r="G8" s="18">
        <f>E8-F8</f>
        <v>1.2100000000000009</v>
      </c>
    </row>
    <row r="9" spans="1:7" x14ac:dyDescent="0.3">
      <c r="A9" s="12" t="s">
        <v>2</v>
      </c>
      <c r="B9" s="14" t="s">
        <v>37</v>
      </c>
      <c r="C9" s="14" t="s">
        <v>35</v>
      </c>
      <c r="D9" s="12"/>
      <c r="E9" s="13">
        <v>4.7300000000000004</v>
      </c>
      <c r="F9" s="13">
        <v>4.4000000000000004</v>
      </c>
      <c r="G9" s="13"/>
    </row>
    <row r="10" spans="1:7" x14ac:dyDescent="0.3">
      <c r="A10" s="12" t="s">
        <v>2</v>
      </c>
      <c r="B10" s="15" t="s">
        <v>38</v>
      </c>
      <c r="C10" s="15" t="s">
        <v>35</v>
      </c>
      <c r="D10" s="12"/>
      <c r="E10" s="13">
        <v>4.7300000000000004</v>
      </c>
      <c r="F10" s="13">
        <v>4.4000000000000004</v>
      </c>
      <c r="G10" s="13"/>
    </row>
    <row r="11" spans="1:7" x14ac:dyDescent="0.3">
      <c r="A11" s="12" t="s">
        <v>2</v>
      </c>
      <c r="B11" s="16" t="s">
        <v>39</v>
      </c>
      <c r="C11" s="16" t="s">
        <v>35</v>
      </c>
      <c r="D11" s="12"/>
      <c r="E11" s="13">
        <v>4.7300000000000004</v>
      </c>
      <c r="F11" s="13">
        <v>4.4000000000000004</v>
      </c>
      <c r="G11" s="13"/>
    </row>
    <row r="12" spans="1:7" x14ac:dyDescent="0.3">
      <c r="A12" s="12" t="s">
        <v>2</v>
      </c>
      <c r="B12" s="16" t="s">
        <v>44</v>
      </c>
      <c r="C12" s="16" t="s">
        <v>42</v>
      </c>
      <c r="D12" s="12"/>
      <c r="E12" s="13">
        <v>3.41</v>
      </c>
      <c r="F12" s="13">
        <v>3.3</v>
      </c>
      <c r="G12" s="13"/>
    </row>
    <row r="13" spans="1:7" x14ac:dyDescent="0.3">
      <c r="A13" s="12" t="s">
        <v>2</v>
      </c>
      <c r="B13" s="15" t="s">
        <v>45</v>
      </c>
      <c r="C13" s="15" t="s">
        <v>42</v>
      </c>
      <c r="D13" s="12"/>
      <c r="E13" s="13">
        <v>3.41</v>
      </c>
      <c r="F13" s="13">
        <v>3.3</v>
      </c>
      <c r="G13" s="13"/>
    </row>
    <row r="14" spans="1:7" ht="30.75" customHeight="1" x14ac:dyDescent="0.3">
      <c r="A14" s="9" t="s">
        <v>111</v>
      </c>
      <c r="B14" s="9" t="s">
        <v>118</v>
      </c>
      <c r="C14" s="9"/>
      <c r="D14" s="10" t="s">
        <v>119</v>
      </c>
      <c r="E14" s="11">
        <f>SUM(E15:E20)</f>
        <v>23.43</v>
      </c>
      <c r="F14" s="11">
        <f>SUM(F15:F20)</f>
        <v>19.8</v>
      </c>
      <c r="G14" s="18">
        <f>E14-F14</f>
        <v>3.629999999999999</v>
      </c>
    </row>
    <row r="15" spans="1:7" x14ac:dyDescent="0.3">
      <c r="A15" s="12" t="s">
        <v>34</v>
      </c>
      <c r="B15" s="12" t="s">
        <v>65</v>
      </c>
      <c r="C15" s="12" t="s">
        <v>61</v>
      </c>
      <c r="D15" s="12"/>
      <c r="E15" s="13">
        <v>3.41</v>
      </c>
      <c r="F15" s="13">
        <v>2.5299999999999998</v>
      </c>
      <c r="G15" s="13"/>
    </row>
    <row r="16" spans="1:7" x14ac:dyDescent="0.3">
      <c r="A16" s="12" t="s">
        <v>34</v>
      </c>
      <c r="B16" s="12" t="s">
        <v>66</v>
      </c>
      <c r="C16" s="12" t="s">
        <v>61</v>
      </c>
      <c r="D16" s="12"/>
      <c r="E16" s="13">
        <v>3.41</v>
      </c>
      <c r="F16" s="13">
        <v>2.5299999999999998</v>
      </c>
      <c r="G16" s="13"/>
    </row>
    <row r="17" spans="1:7" x14ac:dyDescent="0.3">
      <c r="A17" s="12" t="s">
        <v>34</v>
      </c>
      <c r="B17" s="12" t="s">
        <v>67</v>
      </c>
      <c r="C17" s="12" t="s">
        <v>61</v>
      </c>
      <c r="D17" s="12"/>
      <c r="E17" s="13">
        <v>3.41</v>
      </c>
      <c r="F17" s="13">
        <v>2.5299999999999998</v>
      </c>
      <c r="G17" s="13"/>
    </row>
    <row r="18" spans="1:7" x14ac:dyDescent="0.3">
      <c r="A18" s="12" t="s">
        <v>34</v>
      </c>
      <c r="B18" s="12" t="s">
        <v>55</v>
      </c>
      <c r="C18" s="12" t="s">
        <v>56</v>
      </c>
      <c r="D18" s="17" t="s">
        <v>120</v>
      </c>
      <c r="E18" s="13">
        <v>4.84</v>
      </c>
      <c r="F18" s="13">
        <v>4.7300000000000004</v>
      </c>
      <c r="G18" s="13"/>
    </row>
    <row r="19" spans="1:7" x14ac:dyDescent="0.3">
      <c r="A19" s="12" t="s">
        <v>34</v>
      </c>
      <c r="B19" s="12" t="s">
        <v>58</v>
      </c>
      <c r="C19" s="12" t="s">
        <v>59</v>
      </c>
      <c r="D19" s="12"/>
      <c r="E19" s="13">
        <v>4.84</v>
      </c>
      <c r="F19" s="13">
        <v>4.7300000000000004</v>
      </c>
      <c r="G19" s="13"/>
    </row>
    <row r="20" spans="1:7" x14ac:dyDescent="0.3">
      <c r="A20" s="12" t="s">
        <v>34</v>
      </c>
      <c r="B20" s="15" t="s">
        <v>78</v>
      </c>
      <c r="C20" s="15" t="s">
        <v>80</v>
      </c>
      <c r="D20" s="12"/>
      <c r="E20" s="13">
        <v>3.52</v>
      </c>
      <c r="F20" s="13">
        <v>2.75</v>
      </c>
      <c r="G20" s="13"/>
    </row>
    <row r="21" spans="1:7" ht="30.75" customHeight="1" x14ac:dyDescent="0.3">
      <c r="A21" s="9" t="s">
        <v>111</v>
      </c>
      <c r="B21" s="9" t="s">
        <v>121</v>
      </c>
      <c r="C21" s="9"/>
      <c r="D21" s="10" t="s">
        <v>122</v>
      </c>
      <c r="E21" s="11">
        <f>SUM(E22:E27)</f>
        <v>43.67</v>
      </c>
      <c r="F21" s="11">
        <f>SUM(F22:F27)</f>
        <v>37.950000000000003</v>
      </c>
      <c r="G21" s="18">
        <f>E21-F21</f>
        <v>5.7199999999999989</v>
      </c>
    </row>
    <row r="22" spans="1:7" x14ac:dyDescent="0.3">
      <c r="A22" s="12" t="s">
        <v>34</v>
      </c>
      <c r="B22" s="12" t="s">
        <v>55</v>
      </c>
      <c r="C22" s="12" t="s">
        <v>56</v>
      </c>
      <c r="D22" s="17" t="s">
        <v>120</v>
      </c>
      <c r="E22" s="13">
        <v>4.84</v>
      </c>
      <c r="F22" s="13">
        <v>4.7300000000000004</v>
      </c>
      <c r="G22" s="13"/>
    </row>
    <row r="23" spans="1:7" x14ac:dyDescent="0.3">
      <c r="A23" s="12" t="s">
        <v>34</v>
      </c>
      <c r="B23" s="12" t="s">
        <v>58</v>
      </c>
      <c r="C23" s="12" t="s">
        <v>59</v>
      </c>
      <c r="D23" s="12"/>
      <c r="E23" s="13">
        <v>4.84</v>
      </c>
      <c r="F23" s="13">
        <v>4.7300000000000004</v>
      </c>
      <c r="G23" s="13"/>
    </row>
    <row r="24" spans="1:7" x14ac:dyDescent="0.3">
      <c r="A24" s="12" t="s">
        <v>34</v>
      </c>
      <c r="B24" s="15" t="s">
        <v>78</v>
      </c>
      <c r="C24" s="15" t="s">
        <v>80</v>
      </c>
      <c r="D24" s="12"/>
      <c r="E24" s="13">
        <v>3.52</v>
      </c>
      <c r="F24" s="13">
        <v>2.86</v>
      </c>
      <c r="G24" s="13"/>
    </row>
    <row r="25" spans="1:7" ht="30.75" customHeight="1" x14ac:dyDescent="0.3">
      <c r="A25" s="9" t="s">
        <v>111</v>
      </c>
      <c r="B25" s="9" t="s">
        <v>123</v>
      </c>
      <c r="C25" s="9"/>
      <c r="D25" s="10" t="s">
        <v>124</v>
      </c>
      <c r="E25" s="11">
        <f>SUM(E26:E31)</f>
        <v>23.650000000000002</v>
      </c>
      <c r="F25" s="11">
        <f>SUM(F26:F31)</f>
        <v>20.57</v>
      </c>
      <c r="G25" s="18">
        <f>E25-F25</f>
        <v>3.0800000000000018</v>
      </c>
    </row>
    <row r="26" spans="1:7" x14ac:dyDescent="0.3">
      <c r="A26" s="16" t="s">
        <v>81</v>
      </c>
      <c r="B26" s="16" t="s">
        <v>87</v>
      </c>
      <c r="C26" s="16" t="s">
        <v>61</v>
      </c>
      <c r="D26" s="12"/>
      <c r="E26" s="13">
        <v>3.41</v>
      </c>
      <c r="F26" s="13">
        <v>2.5299999999999998</v>
      </c>
      <c r="G26" s="13"/>
    </row>
    <row r="27" spans="1:7" x14ac:dyDescent="0.3">
      <c r="A27" s="16" t="s">
        <v>81</v>
      </c>
      <c r="B27" s="15" t="s">
        <v>88</v>
      </c>
      <c r="C27" s="15" t="s">
        <v>61</v>
      </c>
      <c r="D27" s="12"/>
      <c r="E27" s="13">
        <v>3.41</v>
      </c>
      <c r="F27" s="13">
        <v>2.5299999999999998</v>
      </c>
      <c r="G27" s="13"/>
    </row>
    <row r="28" spans="1:7" x14ac:dyDescent="0.3">
      <c r="A28" s="16" t="s">
        <v>81</v>
      </c>
      <c r="B28" s="16" t="s">
        <v>89</v>
      </c>
      <c r="C28" s="16" t="s">
        <v>61</v>
      </c>
      <c r="D28" s="12"/>
      <c r="E28" s="13">
        <v>3.41</v>
      </c>
      <c r="F28" s="13">
        <v>2.5299999999999998</v>
      </c>
      <c r="G28" s="13"/>
    </row>
    <row r="29" spans="1:7" x14ac:dyDescent="0.3">
      <c r="A29" s="16" t="s">
        <v>81</v>
      </c>
      <c r="B29" s="15" t="s">
        <v>83</v>
      </c>
      <c r="C29" s="15" t="s">
        <v>84</v>
      </c>
      <c r="D29" s="12"/>
      <c r="E29" s="13">
        <v>4.84</v>
      </c>
      <c r="F29" s="13">
        <v>4.7300000000000004</v>
      </c>
      <c r="G29" s="13"/>
    </row>
    <row r="30" spans="1:7" x14ac:dyDescent="0.3">
      <c r="A30" s="16" t="s">
        <v>81</v>
      </c>
      <c r="B30" s="15" t="s">
        <v>90</v>
      </c>
      <c r="C30" s="15" t="s">
        <v>80</v>
      </c>
      <c r="D30" s="12"/>
      <c r="E30" s="13">
        <v>4.7300000000000004</v>
      </c>
      <c r="F30" s="13">
        <v>4.62</v>
      </c>
      <c r="G30" s="13"/>
    </row>
    <row r="31" spans="1:7" x14ac:dyDescent="0.3">
      <c r="A31" s="16" t="s">
        <v>81</v>
      </c>
      <c r="B31" s="15" t="s">
        <v>92</v>
      </c>
      <c r="C31" s="15" t="s">
        <v>94</v>
      </c>
      <c r="D31" s="12"/>
      <c r="E31" s="13">
        <v>3.85</v>
      </c>
      <c r="F31" s="13">
        <v>3.63</v>
      </c>
      <c r="G31" s="13"/>
    </row>
    <row r="32" spans="1:7" ht="30.75" customHeight="1" x14ac:dyDescent="0.3">
      <c r="A32" s="9" t="s">
        <v>111</v>
      </c>
      <c r="B32" s="9" t="s">
        <v>125</v>
      </c>
      <c r="C32" s="9"/>
      <c r="D32" s="10" t="s">
        <v>119</v>
      </c>
      <c r="E32" s="11">
        <f>SUM(E33:E38)</f>
        <v>45.539999999999992</v>
      </c>
      <c r="F32" s="11">
        <f>SUM(F33:F38)</f>
        <v>40.260000000000005</v>
      </c>
      <c r="G32" s="18">
        <f>E32-F32</f>
        <v>5.2799999999999869</v>
      </c>
    </row>
    <row r="33" spans="1:7" x14ac:dyDescent="0.3">
      <c r="A33" s="16" t="s">
        <v>81</v>
      </c>
      <c r="B33" s="15" t="s">
        <v>83</v>
      </c>
      <c r="C33" s="15" t="s">
        <v>84</v>
      </c>
      <c r="D33" s="12"/>
      <c r="E33" s="13">
        <v>4.84</v>
      </c>
      <c r="F33" s="13">
        <v>4.7300000000000004</v>
      </c>
      <c r="G33" s="13"/>
    </row>
    <row r="34" spans="1:7" x14ac:dyDescent="0.3">
      <c r="A34" s="16" t="s">
        <v>81</v>
      </c>
      <c r="B34" s="15" t="s">
        <v>90</v>
      </c>
      <c r="C34" s="15" t="s">
        <v>80</v>
      </c>
      <c r="D34" s="12"/>
      <c r="E34" s="13">
        <v>4.7300000000000004</v>
      </c>
      <c r="F34" s="13">
        <v>4.62</v>
      </c>
      <c r="G34" s="13"/>
    </row>
    <row r="35" spans="1:7" x14ac:dyDescent="0.3">
      <c r="A35" s="16" t="s">
        <v>81</v>
      </c>
      <c r="B35" s="15" t="s">
        <v>92</v>
      </c>
      <c r="C35" s="15" t="s">
        <v>94</v>
      </c>
      <c r="D35" s="12"/>
      <c r="E35" s="13">
        <v>3.85</v>
      </c>
      <c r="F35" s="13">
        <v>3.74</v>
      </c>
      <c r="G35" s="13"/>
    </row>
    <row r="36" spans="1:7" ht="30.75" customHeight="1" x14ac:dyDescent="0.3">
      <c r="A36" s="9" t="s">
        <v>111</v>
      </c>
      <c r="B36" s="9" t="s">
        <v>126</v>
      </c>
      <c r="C36" s="9"/>
      <c r="D36" s="10" t="s">
        <v>119</v>
      </c>
      <c r="E36" s="11">
        <f>SUM(E37:E42)</f>
        <v>25.299999999999997</v>
      </c>
      <c r="F36" s="11">
        <f>SUM(F37:F42)</f>
        <v>22.11</v>
      </c>
      <c r="G36" s="18">
        <f>E36-F36</f>
        <v>3.1899999999999977</v>
      </c>
    </row>
    <row r="37" spans="1:7" x14ac:dyDescent="0.3">
      <c r="A37" s="16" t="s">
        <v>95</v>
      </c>
      <c r="B37" s="16" t="s">
        <v>99</v>
      </c>
      <c r="C37" s="16" t="s">
        <v>61</v>
      </c>
      <c r="D37" s="12"/>
      <c r="E37" s="13">
        <v>3.41</v>
      </c>
      <c r="F37" s="13">
        <v>2.5299999999999998</v>
      </c>
      <c r="G37" s="13"/>
    </row>
    <row r="38" spans="1:7" x14ac:dyDescent="0.3">
      <c r="A38" s="16" t="s">
        <v>95</v>
      </c>
      <c r="B38" s="15" t="s">
        <v>100</v>
      </c>
      <c r="C38" s="15" t="s">
        <v>61</v>
      </c>
      <c r="D38" s="12"/>
      <c r="E38" s="13">
        <v>3.41</v>
      </c>
      <c r="F38" s="13">
        <v>2.5299999999999998</v>
      </c>
      <c r="G38" s="13"/>
    </row>
    <row r="39" spans="1:7" x14ac:dyDescent="0.3">
      <c r="A39" s="16" t="s">
        <v>95</v>
      </c>
      <c r="B39" s="16" t="s">
        <v>101</v>
      </c>
      <c r="C39" s="16" t="s">
        <v>61</v>
      </c>
      <c r="D39" s="12"/>
      <c r="E39" s="13">
        <v>3.41</v>
      </c>
      <c r="F39" s="13">
        <v>2.5299999999999998</v>
      </c>
      <c r="G39" s="13"/>
    </row>
    <row r="40" spans="1:7" x14ac:dyDescent="0.3">
      <c r="A40" s="16" t="s">
        <v>95</v>
      </c>
      <c r="B40" s="15" t="s">
        <v>96</v>
      </c>
      <c r="C40" s="15" t="s">
        <v>84</v>
      </c>
      <c r="D40" s="12"/>
      <c r="E40" s="13">
        <v>5.17</v>
      </c>
      <c r="F40" s="13">
        <v>5.0599999999999996</v>
      </c>
      <c r="G40" s="13"/>
    </row>
    <row r="41" spans="1:7" x14ac:dyDescent="0.3">
      <c r="A41" s="16" t="s">
        <v>95</v>
      </c>
      <c r="B41" s="15" t="s">
        <v>102</v>
      </c>
      <c r="C41" s="15" t="s">
        <v>80</v>
      </c>
      <c r="D41" s="12"/>
      <c r="E41" s="13">
        <v>5.5</v>
      </c>
      <c r="F41" s="13">
        <v>5.17</v>
      </c>
      <c r="G41" s="13"/>
    </row>
    <row r="42" spans="1:7" x14ac:dyDescent="0.3">
      <c r="A42" s="16" t="s">
        <v>95</v>
      </c>
      <c r="B42" s="15" t="s">
        <v>104</v>
      </c>
      <c r="C42" s="15" t="s">
        <v>94</v>
      </c>
      <c r="D42" s="12"/>
      <c r="E42" s="13">
        <v>4.4000000000000004</v>
      </c>
      <c r="F42" s="13">
        <v>4.29</v>
      </c>
      <c r="G42" s="13"/>
    </row>
    <row r="43" spans="1:7" x14ac:dyDescent="0.3">
      <c r="A43" s="16" t="s">
        <v>95</v>
      </c>
      <c r="B43" s="16" t="s">
        <v>105</v>
      </c>
      <c r="C43" s="16" t="s">
        <v>94</v>
      </c>
      <c r="D43" s="12"/>
      <c r="E43" s="13">
        <v>4.4000000000000004</v>
      </c>
      <c r="F43" s="13">
        <v>4.29</v>
      </c>
      <c r="G43" s="13"/>
    </row>
    <row r="44" spans="1:7" ht="30.75" customHeight="1" x14ac:dyDescent="0.3">
      <c r="A44" s="9" t="s">
        <v>111</v>
      </c>
      <c r="B44" s="9" t="s">
        <v>127</v>
      </c>
      <c r="C44" s="9"/>
      <c r="D44" s="10" t="s">
        <v>122</v>
      </c>
      <c r="E44" s="11">
        <f>SUM(E45:E50)</f>
        <v>19.47</v>
      </c>
      <c r="F44" s="11">
        <f>SUM(F45:F50)</f>
        <v>18.919999999999998</v>
      </c>
      <c r="G44" s="18">
        <f>E44-F44</f>
        <v>0.55000000000000071</v>
      </c>
    </row>
    <row r="45" spans="1:7" x14ac:dyDescent="0.3">
      <c r="A45" s="16" t="s">
        <v>95</v>
      </c>
      <c r="B45" s="15" t="s">
        <v>96</v>
      </c>
      <c r="C45" s="15" t="s">
        <v>84</v>
      </c>
      <c r="D45" s="12"/>
      <c r="E45" s="13">
        <v>5.17</v>
      </c>
      <c r="F45" s="13">
        <v>5.0599999999999996</v>
      </c>
      <c r="G45" s="13"/>
    </row>
    <row r="46" spans="1:7" x14ac:dyDescent="0.3">
      <c r="A46" s="16" t="s">
        <v>95</v>
      </c>
      <c r="B46" s="15" t="s">
        <v>102</v>
      </c>
      <c r="C46" s="15" t="s">
        <v>80</v>
      </c>
      <c r="D46" s="12"/>
      <c r="E46" s="13">
        <v>5.5</v>
      </c>
      <c r="F46" s="13">
        <v>5.28</v>
      </c>
      <c r="G46" s="13"/>
    </row>
    <row r="47" spans="1:7" x14ac:dyDescent="0.3">
      <c r="A47" s="16" t="s">
        <v>95</v>
      </c>
      <c r="B47" s="15" t="s">
        <v>104</v>
      </c>
      <c r="C47" s="15" t="s">
        <v>94</v>
      </c>
      <c r="D47" s="12"/>
      <c r="E47" s="13">
        <v>4.4000000000000004</v>
      </c>
      <c r="F47" s="13">
        <v>4.29</v>
      </c>
      <c r="G47" s="13"/>
    </row>
    <row r="48" spans="1:7" x14ac:dyDescent="0.3">
      <c r="A48" s="16" t="s">
        <v>95</v>
      </c>
      <c r="B48" s="16" t="s">
        <v>105</v>
      </c>
      <c r="C48" s="16" t="s">
        <v>94</v>
      </c>
      <c r="D48" s="12"/>
      <c r="E48" s="13">
        <v>4.4000000000000004</v>
      </c>
      <c r="F48" s="13">
        <v>4.29</v>
      </c>
      <c r="G48" s="13"/>
    </row>
    <row r="50" spans="1:2" x14ac:dyDescent="0.3">
      <c r="A50" s="64" t="s">
        <v>128</v>
      </c>
      <c r="B50" s="65"/>
    </row>
  </sheetData>
  <sheetProtection algorithmName="SHA-512" hashValue="RFmFx5v12HUXn9u7bmz0auZa83ZDPpmI3Bj7xLbSV1OvK4HTR21SAlrtIcAJx9mkWK8ARtcmrigHqJj/sRRyxg==" saltValue="8Isgn3S+csEG3ZM6iOtXtQ==" spinCount="100000" sheet="1" objects="1" scenarios="1"/>
  <mergeCells count="2">
    <mergeCell ref="A1:B1"/>
    <mergeCell ref="A50:B50"/>
  </mergeCells>
  <pageMargins left="0.7" right="0.7" top="0.75" bottom="0.75" header="0.3" footer="0.3"/>
  <pageSetup paperSize="9" scale="62" orientation="portrait" r:id="rId1"/>
  <headerFooter>
    <oddHeader>&amp;C&amp;K00-030Vydavateľstvo AITEC - tituly hradené MŠVVaŠ SR, zloženie balíkov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Ponukový list AITEC</vt:lpstr>
      <vt:lpstr>Prehľad BALÍKOV</vt:lpstr>
      <vt:lpstr>'Ponukový list AITEC'!Názvy_tlače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ltapajova</cp:lastModifiedBy>
  <cp:lastPrinted>2020-06-19T12:23:07Z</cp:lastPrinted>
  <dcterms:created xsi:type="dcterms:W3CDTF">2020-06-18T12:08:08Z</dcterms:created>
  <dcterms:modified xsi:type="dcterms:W3CDTF">2020-10-19T07:38:16Z</dcterms:modified>
</cp:coreProperties>
</file>